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kompie asus\Dropbox\Kepaniteraan\"/>
    </mc:Choice>
  </mc:AlternateContent>
  <bookViews>
    <workbookView xWindow="0" yWindow="0" windowWidth="20490" windowHeight="7530"/>
  </bookViews>
  <sheets>
    <sheet name="Manual1" sheetId="4" r:id="rId1"/>
    <sheet name="Manual" sheetId="3" r:id="rId2"/>
    <sheet name="Cetak" sheetId="1" r:id="rId3"/>
    <sheet name="Data" sheetId="2" r:id="rId4"/>
  </sheets>
  <definedNames>
    <definedName name="_xlnm.Print_Area" localSheetId="2">Cetak!$A$1:$N$39</definedName>
    <definedName name="_xlnm.Print_Area" localSheetId="1">Manual!$A$1:$N$47</definedName>
    <definedName name="_xlnm.Print_Area" localSheetId="0">Manual1!$A$1:$M$69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O4" i="4" l="1"/>
  <c r="Q4" i="4"/>
  <c r="Y4" i="4"/>
  <c r="Z4" i="4"/>
  <c r="AA4" i="4"/>
  <c r="AB4" i="4"/>
  <c r="AB4" i="3" l="1"/>
  <c r="AA4" i="3"/>
  <c r="Z4" i="3"/>
  <c r="Y4" i="3"/>
  <c r="Q4" i="3"/>
  <c r="O4" i="3"/>
  <c r="E24" i="3" l="1"/>
  <c r="AB4" i="1" l="1"/>
  <c r="C39" i="1" s="1"/>
  <c r="AA4" i="1"/>
  <c r="G20" i="1" s="1"/>
  <c r="Z4" i="1"/>
  <c r="C36" i="1" s="1"/>
  <c r="Y4" i="1"/>
  <c r="G16" i="1" s="1"/>
  <c r="X4" i="1"/>
  <c r="W4" i="1"/>
  <c r="V4" i="1"/>
  <c r="U4" i="1"/>
  <c r="T4" i="1"/>
  <c r="S4" i="1"/>
  <c r="R4" i="1"/>
  <c r="E6" i="1" s="1"/>
  <c r="Q4" i="1"/>
  <c r="M4" i="1" s="1"/>
  <c r="P4" i="1"/>
  <c r="E4" i="1" s="1"/>
  <c r="E22" i="1" l="1"/>
  <c r="F10" i="1"/>
  <c r="B38" i="1"/>
  <c r="B35" i="1"/>
</calcChain>
</file>

<file path=xl/sharedStrings.xml><?xml version="1.0" encoding="utf-8"?>
<sst xmlns="http://schemas.openxmlformats.org/spreadsheetml/2006/main" count="635" uniqueCount="473">
  <si>
    <t>Nomor</t>
  </si>
  <si>
    <t>:</t>
  </si>
  <si>
    <t>Lamp</t>
  </si>
  <si>
    <t>Hal</t>
  </si>
  <si>
    <t>Kepada</t>
  </si>
  <si>
    <t>Yth.  Ketua Pengadilan Agama</t>
  </si>
  <si>
    <t>Payakumbuh</t>
  </si>
  <si>
    <t>-</t>
  </si>
  <si>
    <t>Assalamu'alaikum Wr. Wb.</t>
  </si>
  <si>
    <t>Melawan</t>
  </si>
  <si>
    <t>Demikian disampaikan untuk dimaklumi sebagaimana mestinya</t>
  </si>
  <si>
    <t>Wassalam</t>
  </si>
  <si>
    <t>Tembusan</t>
  </si>
  <si>
    <t>No.</t>
  </si>
  <si>
    <t>Tanggal Surat</t>
  </si>
  <si>
    <t>Nomor Surat</t>
  </si>
  <si>
    <t>Nomor Perkara Banding</t>
  </si>
  <si>
    <t>Nomor Perkara Tk I.</t>
  </si>
  <si>
    <t>Tanggal Register</t>
  </si>
  <si>
    <t>Nomor Surat Pengantar PA</t>
  </si>
  <si>
    <t>Tanggal Putusan</t>
  </si>
  <si>
    <t>Nama Pembanding</t>
  </si>
  <si>
    <t>Alamat Pembading</t>
  </si>
  <si>
    <t>Nama Terbanding</t>
  </si>
  <si>
    <t>Alamat Terbanding</t>
  </si>
  <si>
    <t>Pengadilan TK I</t>
  </si>
  <si>
    <t>1/Pdt.G/2021/PTA.Pdg</t>
  </si>
  <si>
    <t>Painan</t>
  </si>
  <si>
    <t>0291/Pdt.G/2020/PA.Pn</t>
  </si>
  <si>
    <t>Tanggal Surat Pengantar</t>
  </si>
  <si>
    <t>Harisman Teja bin Tegar Ennur</t>
  </si>
  <si>
    <t xml:space="preserve">Jalan Ki Hajar Dewantra Nomor 39 (dekat SMAN 01 Solok), RT/RW 001/001 Kelurahan Tanah Garam, Kecamatan Lubuk Sikarah, Kota Solok </t>
  </si>
  <si>
    <t>Misri Yenti binti Maisar</t>
  </si>
  <si>
    <t xml:space="preserve">Kampung Kapencong, Nagari Kapelgam Koto Berapak, Kecamatan Bayang, Kabupaten Pesisir Selatan </t>
  </si>
  <si>
    <t>2/Pdt.G/2021/PTA.Pdg</t>
  </si>
  <si>
    <t>Batusangkar</t>
  </si>
  <si>
    <t>471/Pdt.G/2020/PA.Bsk</t>
  </si>
  <si>
    <t>Zulfa Gusteti Binti Syahrial</t>
  </si>
  <si>
    <t xml:space="preserve">Jorong Badinah Murni Nagari Minang Kabau Kecamatan Sungayang Kabupaten Tanah Datar </t>
  </si>
  <si>
    <t>3/Pdt.G/2021/PTA.Pdg</t>
  </si>
  <si>
    <t>178/Pdt.G/2020/PA.Pyk</t>
  </si>
  <si>
    <t>Noviandri bin Djamain</t>
  </si>
  <si>
    <t>Jl. Hasanudin RT 002 RW 002, Kelurahan Ibuah, Kecamatan Payakumbuh Barat, Kota Payakumbuh Provinsi Sumatera Barat</t>
  </si>
  <si>
    <t>Prisilla Kartika Sari binti Djoni Basir</t>
  </si>
  <si>
    <t>Jl. Hasanudin RT 002 RW 002, Kelurahan Ibuah, Kecamatan Payakumbuh Barat, Kota Payakumbuh, Provinsi Sumatera Barat</t>
  </si>
  <si>
    <t>Viki Eka Saputra Bin Zepri</t>
  </si>
  <si>
    <t>Jorong Balai Janggo Nagari Pagaruyung Kecamatan Tanjung Emas Kabupaten Tanah Datar</t>
  </si>
  <si>
    <t xml:space="preserve">      Dengan ini kami beritahukan kepada Saudara bahwa berkas yang dimohonkan banding oleh Saudara :</t>
  </si>
  <si>
    <t xml:space="preserve">Cetak </t>
  </si>
  <si>
    <t>`</t>
  </si>
  <si>
    <t>4/Pdt.G/2021/PTA.Pdg</t>
  </si>
  <si>
    <t>Bukittinggi</t>
  </si>
  <si>
    <t>528/Pdt.G/2020/PA.Bkt</t>
  </si>
  <si>
    <t>Drs. Maswardi bin Mukhtar Malin Mudo</t>
  </si>
  <si>
    <t xml:space="preserve">Jl. Lingkar By Pass, RT/RW 006/002, Kelurahan Kubu Gulai Bancah, Kecamatan Mandiangin Koto Selayan, Kota Bukittinggi </t>
  </si>
  <si>
    <t>Refrita binti Umar St. Sati</t>
  </si>
  <si>
    <t xml:space="preserve">Jorong Surau Kamba, Kenagarian Ampang Gadang, Kecamatan Ampek Angkek, Kabupaten Agam </t>
  </si>
  <si>
    <t>5/Pdt.G/2021/PTA.Pdg</t>
  </si>
  <si>
    <t>Padang Panjang</t>
  </si>
  <si>
    <t>284/Pdt.G/2020/PA.PP</t>
  </si>
  <si>
    <t>Yannuri bin Bulan</t>
  </si>
  <si>
    <t>Jorong Jambak, Nagari Bunga Tanjung, Kecamatan Batipuh, Kabupaten Tanah Datar, Provinsi Sumatera Barat</t>
  </si>
  <si>
    <t>Nurlaili binti Saliah</t>
  </si>
  <si>
    <t xml:space="preserve">Jorong Jambak, Nagari Bunga Tanjung, Kecamatan Batipuh, Kabupaten Tanah Datar, Provinsi Sumatera Barat </t>
  </si>
  <si>
    <t>6/Pdt.G/2021/PTA.Pdg</t>
  </si>
  <si>
    <t>Talu</t>
  </si>
  <si>
    <t>440/Pdt.G/2020/PA TALU</t>
  </si>
  <si>
    <t>ADIATRA Bin MISLAN</t>
  </si>
  <si>
    <t>Jalan Sentosa No 49 Lorong Bahagia Kecamatan Johan   Pahlawan Desa Seuneubok, Maulaboh Aceh Barat, Seuneubok, Johan Pahlawan, Kab. Aceh Barat, Aceh</t>
  </si>
  <si>
    <t>ZAKIAH Binti NIZAR</t>
  </si>
  <si>
    <t>Komplek Perumahan Pasaman indah Kampung Cubadak              Nagari Lingkuang Aua Kecamatan Pasaman Kabupaten   Pasaman Barat Provinsi Sumatera Barat</t>
  </si>
  <si>
    <t>7/Pdt.G/2021/PTA.Pdg</t>
  </si>
  <si>
    <t>Padang</t>
  </si>
  <si>
    <t>648/Pdt.G/2020/PA.Pdg</t>
  </si>
  <si>
    <t>8/Pdt.G/2021/PTA.Pdg</t>
  </si>
  <si>
    <t>Koto Baru</t>
  </si>
  <si>
    <t>453/Pdt.G/2020/PA.KBr</t>
  </si>
  <si>
    <t>Afridonal bin Arifin</t>
  </si>
  <si>
    <t>Darmilis binti Duin</t>
  </si>
  <si>
    <t>W3-A11/156/HK.05/I/2020</t>
  </si>
  <si>
    <t>W3-A1/242/HK.05/I/2021</t>
  </si>
  <si>
    <t>Sri Rizki Safitri, SE binti Herman. ST</t>
  </si>
  <si>
    <t>Riko Suhairi bin Syafri Syukur</t>
  </si>
  <si>
    <t>Jl. Parak Kopi No. 21 RT.004 RW.014 Kelurahan Alai Parak Kopi kecamatan Padang Utara Kota Padang Provinsi Sumatera Barat</t>
  </si>
  <si>
    <t>Jl. Bandar Olo V No. 05 RT. 001 RW. 004 Kelurahan Olo Kecamatan Padang Barat Kota Padang Provinsi Sumatera Barat</t>
  </si>
  <si>
    <t>W3-A14/161/HK.05/I/2020</t>
  </si>
  <si>
    <t>W3-A8/204/HK.05/I/2021</t>
  </si>
  <si>
    <t>W3-A5/1329/HK.01/XII/2020</t>
  </si>
  <si>
    <t>W3-A12/728/HK.05/XII/2020</t>
  </si>
  <si>
    <t>W3-A3/1925/HK.05/XII/2020</t>
  </si>
  <si>
    <t>W3-A4/2438/HK.05/XII/2020</t>
  </si>
  <si>
    <t>W3-A/0200/HK.05/I/2021</t>
  </si>
  <si>
    <t xml:space="preserve">W3-A/0201/HK.05/I/2021 </t>
  </si>
  <si>
    <t xml:space="preserve">W3-A/0202/HK.05/I/2021 </t>
  </si>
  <si>
    <t>W3-A/0203/HK.05/I/2021</t>
  </si>
  <si>
    <t xml:space="preserve">W3-A/0204/HK.05/I/2021 </t>
  </si>
  <si>
    <t xml:space="preserve">W3-A/0205/HK.05/I/2021 </t>
  </si>
  <si>
    <t xml:space="preserve">W3-A/0206/HK.05/I/2021
</t>
  </si>
  <si>
    <t xml:space="preserve">W3-A/0207/HK.05/I/2021 </t>
  </si>
  <si>
    <t>Jorong Pakan Jum’at, Nagari Jawi-Jawi, Kacamatan Gunung Talang Kabupaten Solok Propinsi Sumatera Barat.</t>
  </si>
  <si>
    <t>Jalan Telaga Biruhun RT 02 RW 05 Kelurahan Simpang Rumbio, Kacamatan Lubuk Sikarah, Kota Solok, Propinsi Sumatera Barat.</t>
  </si>
  <si>
    <t>9/Pdt.G/2021/PTA.Pdg</t>
  </si>
  <si>
    <t>689/Pdt.G/2020/PA.Bsk</t>
  </si>
  <si>
    <t>W3-A3/320/HK.05/I/2021</t>
  </si>
  <si>
    <t>438/Pdt.G/2020/PA.Bkt</t>
  </si>
  <si>
    <t>W3-A4/485/HK.05/I/2021</t>
  </si>
  <si>
    <t>Kasman bin Amir</t>
  </si>
  <si>
    <t xml:space="preserve"> Nilawati binti Rusli Tanjung</t>
  </si>
  <si>
    <t xml:space="preserve"> Toko Nila Busana Jl. Sukaramai No. 57 Simpang Padang, Kelurahan Duri Barat, Kecamatan Mandau, Kabupaten Bengkalis</t>
  </si>
  <si>
    <t>Komplek Lambah Permai Jorong Lambah Tangah, Kenagarian Lambah, Kecamatan Ampek Angkek, Kabupaten Agam.</t>
  </si>
  <si>
    <t>10/Pdt.G/2021/PTA.Pdg</t>
  </si>
  <si>
    <t xml:space="preserve">W3-A/0369/HK.05/II/2021 </t>
  </si>
  <si>
    <t>Nomor Perkara</t>
  </si>
  <si>
    <t>Kode Perkara</t>
  </si>
  <si>
    <t>Nama Majelis Hakim</t>
  </si>
  <si>
    <t>Nama Panitera/PP</t>
  </si>
  <si>
    <t>Tanggal</t>
  </si>
  <si>
    <t>Penerimaan</t>
  </si>
  <si>
    <t>PMH</t>
  </si>
  <si>
    <t>Sidang Pertama</t>
  </si>
  <si>
    <t>Diputus</t>
  </si>
  <si>
    <t>Cerai Gugat</t>
  </si>
  <si>
    <t>Hakim Ketua :Drs. H. Khairuddin, S.H., M.H., Hakim Anggota :Drs. H. Zainal Arifin, M.H, Hakim Anggota :Dr. Drs. H. IDRIS ISMAIL, S.H., M.H.I.</t>
  </si>
  <si>
    <t>Drs. SYAIFUL ASHAR, S.H.</t>
  </si>
  <si>
    <t>Cerai Talak</t>
  </si>
  <si>
    <t>Hakim Ketua :Drs. RIDWAN ALIMUNIR, S.H., M.H., Hakim Anggota :Drs. BAHRUL AMZAH, M.H., Hakim Anggota :Drs. H. SYAFRI AMRUL, M.H.I.</t>
  </si>
  <si>
    <t>Drs. HAMZAH</t>
  </si>
  <si>
    <t>Hakim Ketua :Drs. H. Zainal Arifin, M.H, Hakim Anggota :Drs. H. SYAFRI AMRUL, M.H.I., Hakim Anggota :Drs. BAHRUL AMZAH, M.H.</t>
  </si>
  <si>
    <t>ENJER SADES, S.H.</t>
  </si>
  <si>
    <t>Hakim Ketua :Dr. Drs. H. IDRIS ISMAIL, S.H., M.H.I., Hakim Anggota :Drs. RIDWAN ALIMUNIR, S.H., M.H., Hakim Anggota :Drs. BAHRUL AMZAH, M.H.</t>
  </si>
  <si>
    <t>Drs. H. Yusnedi</t>
  </si>
  <si>
    <t>Hakim Ketua :Dra. Hj. Husni Syam, Hakim Anggota :Drs. H. SYAFRI AMRUL, M.H.I., Hakim Anggota :Drs. BAHRUL AMZAH, M.H.</t>
  </si>
  <si>
    <t>FAIZAL ROZA, S.H.</t>
  </si>
  <si>
    <t>Hakim Ketua :Dr. Abd. HAKIM, M.H.I., Hakim Anggota :Drs. RIDWAN ALIMUNIR, S.H., M.H., Hakim Anggota :Drs. H. SYAFRI AMRUL, M.H.I.</t>
  </si>
  <si>
    <t>Nora Oktavia, S.H.</t>
  </si>
  <si>
    <t>Hakim Ketua :Drs. RIDWAN ALIMUNIR, S.H., M.H., Hakim Anggota :Drs. H. SYAFRI AMRUL, M.H.I., Hakim Anggota :Drs. BAHRUL AMZAH, M.H.</t>
  </si>
  <si>
    <t>Drs. APRIZAL</t>
  </si>
  <si>
    <t>Drs. Daryamurni</t>
  </si>
  <si>
    <t>Hj. Alifah, SH.</t>
  </si>
  <si>
    <t>11/Pdt.G/2021/PTA.Pdg</t>
  </si>
  <si>
    <t>268/Pdt.G/2020/PA.Pyk</t>
  </si>
  <si>
    <t>Maidil Putra bin Djabir</t>
  </si>
  <si>
    <t>Milda Yersi binti Afrizal</t>
  </si>
  <si>
    <t>W3-A5/406/HK.01/II/2021</t>
  </si>
  <si>
    <t>Sungai Durian  RT/RW 002/003, kelurahan Sungai Durian, kecamatan Lamposi Tigo Nagari</t>
  </si>
  <si>
    <t xml:space="preserve">W3-A/0424/HK.05/II/2021 </t>
  </si>
  <si>
    <t>12/Pdt.G/2021/PTA.Pdg</t>
  </si>
  <si>
    <t>0493/Pdt.G/2020/PA.Pn</t>
  </si>
  <si>
    <t>W3-A12/284/HK.05/II/2021</t>
  </si>
  <si>
    <t xml:space="preserve"> Edy Ardiansyah bin Abas Rasyid</t>
  </si>
  <si>
    <t xml:space="preserve"> Erlin Suarnida binti Jasir</t>
  </si>
  <si>
    <t>Kampung Lasuang Aia, Koto Nan IV, Nagari Pelangai, Kec.Ranah Pesisir, Kab. Pesisir Selatan</t>
  </si>
  <si>
    <t>W3-A/0457/HK.05/II/2021</t>
  </si>
  <si>
    <t>13/Pdt.G/2021/PTA.Pdg</t>
  </si>
  <si>
    <t>455/Pdt.G/2020/PA TALU</t>
  </si>
  <si>
    <t>W3-A14/525/HK.05/II/2021</t>
  </si>
  <si>
    <t xml:space="preserve"> Edwin Kumara Siregar Bin Amirudin Siregar</t>
  </si>
  <si>
    <t>Hadana Binti Azwar</t>
  </si>
  <si>
    <t>Jorong Air Talang, Nagari Batahan, Kecamatan Ranah Batahan, Kabupaten Pasaman Barat.</t>
  </si>
  <si>
    <t>Jorong Rao-Rao, Nagari Batahan, Kecamatan Ranah Batahan, Kabupaten Pasaman Barat.</t>
  </si>
  <si>
    <t>W3-A/0564/HK.05/II/2021</t>
  </si>
  <si>
    <t>14/Pdt.G/2021/PTA.Pdg</t>
  </si>
  <si>
    <t>1012/Pdt.G/2020/PA.Pdg</t>
  </si>
  <si>
    <t>W3-A1/559/HK.05/II/2021</t>
  </si>
  <si>
    <t>Reni Yulia binti Dasmir Ilyas</t>
  </si>
  <si>
    <t>Yuriswan bin M. Yusuf</t>
  </si>
  <si>
    <t>Perumahan Puri One Garina Blok B No.01 Sungai Bangek, kelurahan Balai Gadang, Kecamatan Koto Tangah, Kota Padang</t>
  </si>
  <si>
    <t>Perumahan Gerry Permai Blok F No.30 Padang Sarai Rt.002 Rw.006, kelurahan Padang Sarai , kecamatan Koto Tangah, Kota Padang</t>
  </si>
  <si>
    <t xml:space="preserve">W3-A/0597/HK.05/II/2021 </t>
  </si>
  <si>
    <t>15/Pdt.G/2021/PTA.Pdg</t>
  </si>
  <si>
    <t>604/Pdt.G/2020/PA.Bkt</t>
  </si>
  <si>
    <t xml:space="preserve">W3-A/0648/HK.05/III/2021 </t>
  </si>
  <si>
    <t>16/Pdt.G/2021/PTA.Pdg</t>
  </si>
  <si>
    <t>0421/Pdt.G/2020/PA.Pn</t>
  </si>
  <si>
    <t>W3-A12/388/HK.05/III/2021</t>
  </si>
  <si>
    <t xml:space="preserve">W3-A/0667/HK.05/III/2021 </t>
  </si>
  <si>
    <t>Rahmita, S.Ag.</t>
  </si>
  <si>
    <t>Harta Bersama</t>
  </si>
  <si>
    <t>Muhammad Rafki, S.H.</t>
  </si>
  <si>
    <t>Damris, S.H</t>
  </si>
  <si>
    <t>Kelalaian Atas Kewajiban Suami / Istri</t>
  </si>
  <si>
    <t>SUJARWO, S.H.</t>
  </si>
  <si>
    <t>Hakim Ketua :Drs. H. Zainal Arifin, M.H, Hakim Anggota :Dra. Hj. Husni Syam, Hakim Anggota :Drs. BAHRUL AMZAH, M.H.</t>
  </si>
  <si>
    <t>17/Pdt.G/2021/PTA.Pdg</t>
  </si>
  <si>
    <t>18/Pdt.G/2021/PTA.Pdg</t>
  </si>
  <si>
    <t>19/Pdt.G/2021/PTA.Pdg</t>
  </si>
  <si>
    <t>Maninjau</t>
  </si>
  <si>
    <t>11/Pdt.G/2021/PA.Min</t>
  </si>
  <si>
    <t>W3-A15/516/HK.05/III/2021</t>
  </si>
  <si>
    <t>Erlina binti Nasir</t>
  </si>
  <si>
    <t>Mohammad Firdaus bin Adnan Muhammad</t>
  </si>
  <si>
    <t>Jorong Koto, Kanagarian Simalanggang, Kecamatan Payakumbuh, Kab. Lima Puluh Kota</t>
  </si>
  <si>
    <t>Jorong Galadua, Kenagarian Koto Tuo, Kecamatan IV Koto, Kabupaten Agam</t>
  </si>
  <si>
    <t xml:space="preserve">W3-A/0839/HK.05/III/2021 </t>
  </si>
  <si>
    <t>Plh. PANITERA,</t>
  </si>
  <si>
    <t>Padang, 12 Agustus 2021</t>
  </si>
  <si>
    <t>Penerimaan dan Registrasi Perkara Banding Nomor  36/Pdt.G/2021/PTA.Pdg</t>
  </si>
  <si>
    <t>71/Pdt.G/2021/PA.Pyk</t>
  </si>
  <si>
    <t>W3-A5/1130/HK.01/VIII/2021</t>
  </si>
  <si>
    <t>36/Pdt.G/2021/PTA.Pdg</t>
  </si>
  <si>
    <t>DAMRIS, S.H.</t>
  </si>
  <si>
    <t>Argantos bin Arsiatul Latif sebagai Terbanding I</t>
  </si>
  <si>
    <t>Arnilen binti Arsiatul Latif sebagai Pembanding</t>
  </si>
  <si>
    <t>Arnija Pursia binti Arsiatul Latif sebagai Terbanding II</t>
  </si>
  <si>
    <t>Arison bin Arsiatul Latif sebagai Terbanding III</t>
  </si>
  <si>
    <t>1. Arnilen binti Arsiatul Latif</t>
  </si>
  <si>
    <t xml:space="preserve">2. Argantos bin Arsiatul Latif </t>
  </si>
  <si>
    <t>3. Arnija Pursia binti Arsiatul Latif</t>
  </si>
  <si>
    <t>4. Arison bin Arsiatul Latif</t>
  </si>
  <si>
    <t>Tempat Tinggal di Jalan Soekarno Hatta RT.001 RW.003 Nomor 182, Kelurahan Bulukan Balai Kandi, Kec. Payakumbuh Barat, Kota Payakumbuh</t>
  </si>
  <si>
    <t>Tempat tinggal di Kampung Singgalang Blok A1 Nomor 20 RT 001 RW 004, Kel. Batang Kabung, Kec.Koto Tangah, Kota Padang</t>
  </si>
  <si>
    <t>Tempat tinggal di Jalan Puri Indah Perum Sudirman Indah RT 002 RW 001, Kel. Simpang Tiga, Kec. Bukit Raya, Kota Pekanbaru, Prov. Riau</t>
  </si>
  <si>
    <t>Tempat tinggal di Jalan Diponegoro RT.002 RW.001, Kel. Kubu Gadang, kec. Payakumbuh Barat, Kota Payakumbuh.</t>
  </si>
  <si>
    <t>37/Pdt.G/2021/PTA.Pdg</t>
  </si>
  <si>
    <t>485/Pdt.G/2021/PA.Pdg</t>
  </si>
  <si>
    <t>W3-A1/2132/HK.05/VIII/2021</t>
  </si>
  <si>
    <t>Asni Rosnani binti Thaharudin</t>
  </si>
  <si>
    <t>Yunizet bin M. Zein</t>
  </si>
  <si>
    <t>Jalan Ampang Karang Gantiang, Nomor 52, RT.002, RW.005, kelurahan Ampang, Kecamatan Kuranji, Kota Padang</t>
  </si>
  <si>
    <t>Jalan Tonggak Lampu Gadang, Nomor 357-B, RT.002, RW 005, Kel. Rawang, Kec. Padang Selatan, Kota Padang.</t>
  </si>
  <si>
    <t xml:space="preserve">W3-A/2222/HK.05/VIII/2021 </t>
  </si>
  <si>
    <t xml:space="preserve">W3-A/2223/HK.05/VIII/2021 </t>
  </si>
  <si>
    <t>38/Pdt.G/2021/PTA.Pdg</t>
  </si>
  <si>
    <t>39/Pdt.G/2021/PTA.Pdg</t>
  </si>
  <si>
    <t>40/Pdt.G/2021/PTA.Pdg</t>
  </si>
  <si>
    <t>426/Pdt.G/2021/PA.Bkt</t>
  </si>
  <si>
    <t>W3-A4/2142/HK.05/IX/2021</t>
  </si>
  <si>
    <t>Jhonson bin A. Kari Sati</t>
  </si>
  <si>
    <t>Marsilia Grenata binti Juswar St. Mudo</t>
  </si>
  <si>
    <t>Bukit Lurah Jorong PSB, Kanagarian Gaduik, Kecamatan Tilatang Kamang, Kab. Agama</t>
  </si>
  <si>
    <t xml:space="preserve">W3-A/2492/HK.05/IX/2021
</t>
  </si>
  <si>
    <t>Solok</t>
  </si>
  <si>
    <t>42/Pdt.G/2021/PTA.Pdg</t>
  </si>
  <si>
    <t>Lubuk Sikaping</t>
  </si>
  <si>
    <t>189/Pdt.G/2021/PA.Lbs</t>
  </si>
  <si>
    <t>W3-A13/1138/HK.05/IX/2021</t>
  </si>
  <si>
    <t>Gusmardi Bin Siun</t>
  </si>
  <si>
    <t>Tuti Marlina, S.Pd Binti Maksum</t>
  </si>
  <si>
    <t>Korong Gadang RT.001/RW.002, kelurahan Korong Gadang, Kecamatan Kuranji, Kota Padang.</t>
  </si>
  <si>
    <t>Kubu Langsat, Jorong Makmur, Kelurahan Padang Gelugur, Kecamatan Padang Gelugur, Kabupaten Pasaman.</t>
  </si>
  <si>
    <t>\W3-A/2652/HK.05/X/2021</t>
  </si>
  <si>
    <t>46/Pdt.G/2021/PTA.Pdg</t>
  </si>
  <si>
    <t>47/Pdt.G/2021/PTA.Pdg</t>
  </si>
  <si>
    <t>270/Pdt.G/2021/PA.Lbs</t>
  </si>
  <si>
    <t>302/Pdt.G/2021/PA.Slk</t>
  </si>
  <si>
    <t>W3-A13/1239/Hk.05/XI/2021</t>
  </si>
  <si>
    <t>W3.A-7/1122/HK.05/XI/2021</t>
  </si>
  <si>
    <t>R.A VITRIA PAWITRASARI, SS, M.Pc Binti BOB SUBIJANTORO</t>
  </si>
  <si>
    <t xml:space="preserve"> DEDI NUR ANDRIANSYAH, SIK Bin AHMAD SYAFII</t>
  </si>
  <si>
    <t xml:space="preserve"> Bakhrizal bin Tazar</t>
  </si>
  <si>
    <t>Desi Putri binti Safri</t>
  </si>
  <si>
    <t>Rumah Dinas Kapolres Jalan Lintas Barat Sumatera No. 58 Pauh, Lubuk Sikaping, Sumatera Barat</t>
  </si>
  <si>
    <t>Jorong Gando, Nagari Gaung, Kecamatan Kubung, Kabupaten Solok.</t>
  </si>
  <si>
    <t>Banda Simpang Tigo, Jorong Kasiak, Nagari Koto Sani, Kecamatan X Koto, Singkarang, Kabupaten Solok</t>
  </si>
  <si>
    <t>W3-A/3018/HK.05/XI/2021</t>
  </si>
  <si>
    <t>W3-A/3019/HK.05/XI/2021</t>
  </si>
  <si>
    <t>Dengan ini kami beritahukan kepada Saudara bahwa berkas yang dimohonkan banding oleh Saudara :</t>
  </si>
  <si>
    <t>49/Pdt.G/2021/PTA.Pdg</t>
  </si>
  <si>
    <t>50/Pdt.G/2021/PTA.Pdg</t>
  </si>
  <si>
    <t>509/Pdt.G/2021/PA.KBr</t>
  </si>
  <si>
    <t>510/Pdt.G/2021/PA.TALU</t>
  </si>
  <si>
    <t>W3-A14/2250/HK.05/XII/2021</t>
  </si>
  <si>
    <t>Ekarnita binti Abu Samah</t>
  </si>
  <si>
    <t>Defri Kurniawan bin Ir. Pani</t>
  </si>
  <si>
    <t>Perumahan Nuansa Ventura Blok C No. 5, Jorong Simpang Ampek, Nagari Lingkuang Alua, Kecamatan Pasaman, Kabupaten Pasaman Barat.</t>
  </si>
  <si>
    <t>Jl. Lintas Sudirman di sebelah jangkar motor jambak, Jorong Jambak, Nagari Lingkuang Aua, Kecamatan Pasaman, Kabupaten Pasaman Barat.</t>
  </si>
  <si>
    <t>W3-A11/1806/HK.05/XII/2021</t>
  </si>
  <si>
    <t>Rais Timbang</t>
  </si>
  <si>
    <t>Mimi Suarti</t>
  </si>
  <si>
    <t>Banda Rabuk Jorong Bawah Duku, Nagari Koto Baru, Kecamatan Kubung, Kabupaten Solok</t>
  </si>
  <si>
    <t>Simpang Sentral Jorong Sawah Sudut, Nagari Selayo, Kecamatan Kubung, Kabupaten Solok</t>
  </si>
  <si>
    <t xml:space="preserve">W3-A/3184/HK.05/XII/2021 </t>
  </si>
  <si>
    <t>W3-A/3185/HK.05/XII/2021</t>
  </si>
  <si>
    <t>51/Pdt.G/2021/PTA.Pdg</t>
  </si>
  <si>
    <t>1056/Pdt.G/2021/PA.Pdg</t>
  </si>
  <si>
    <t>TAUFAN HIDAYAT</t>
  </si>
  <si>
    <t>NOVIA ROSA</t>
  </si>
  <si>
    <t xml:space="preserve">Pasar Baru Rt.002/Rw.001 Kel. Cupak Tangah Kec. Pauh Kota Padang, Kel. Cupak Tangah, Pauh, Kota Padang, Sumatera Barat </t>
  </si>
  <si>
    <t xml:space="preserve">Jl. Insinyur Juanda No. 1 B Kel. Rimbo Kaluang Kec. Padang Barat, Kel. Rimbo Kaluang, Padang Barat, Kota Padang, Sumatera Barat </t>
  </si>
  <si>
    <t>W3-A1/2758/Hk.05/XII/2021</t>
  </si>
  <si>
    <t xml:space="preserve">W3-A/3231/HK.05/XII/2021 </t>
  </si>
  <si>
    <t>53/Pdt.G/2021/PTA.Pdg</t>
  </si>
  <si>
    <t>54/Pdt.G/2021/PTA.Pdg</t>
  </si>
  <si>
    <t>277/Pdt.G/2021/PA.PP</t>
  </si>
  <si>
    <t xml:space="preserve"> Anwar Sadat bin Syamsir</t>
  </si>
  <si>
    <t>Nurul Husna binti Muchlis</t>
  </si>
  <si>
    <t>Jorong Kubang Rajo, Kenagarian Lima Kaum, Kecamatan Lima Kaum, Kabupaten Tanah Datar, Provinsi Sumatera Barat.</t>
  </si>
  <si>
    <t>Jorong Koto Tuo, Kenagarian Panyalaian, Kecamatan X Koto, Kabupaten Tanah Datar</t>
  </si>
  <si>
    <t xml:space="preserve">JL.Proklamasi No.158, RT.1, RW 2, Kelurahan VI Suku, Kecamatan Lubuk Sikarah, Kota Solok, Provinsi Sumatera Barat. </t>
  </si>
  <si>
    <t>Rangga Gautama bin Yante Agusta</t>
  </si>
  <si>
    <t>Suci Dwi Putri Apriliani binti Arifin Rajalin</t>
  </si>
  <si>
    <t>Jl. Abdul Hamid Hakim No.2, RT.3, Kelurahan Pasar Usang, Kecamatan Padang Panjang Barat, Kota Padang Panjang, Provinsi Sumatera Barat</t>
  </si>
  <si>
    <t>275/Pdt.G/2021/PA.PP</t>
  </si>
  <si>
    <t xml:space="preserve">W3-A8/1814/HK.05/12/2021 </t>
  </si>
  <si>
    <t>W3-A8/1815/HK.05/12/2021</t>
  </si>
  <si>
    <t>W3-A/3335/HK.05/XII/2021</t>
  </si>
  <si>
    <t xml:space="preserve">
W3-A/3336/HK.05/XII/2021
</t>
  </si>
  <si>
    <t>2/Pdt.G/2022/PTA.Pdg</t>
  </si>
  <si>
    <t>591/Pdt.G/2021/PA.Pn</t>
  </si>
  <si>
    <t>W3-A12/185/HK.05/I/2022</t>
  </si>
  <si>
    <t>Rofianto bin Syamsir</t>
  </si>
  <si>
    <t>Wili Yunita binti Arman</t>
  </si>
  <si>
    <t>Jl. Piai, Nomor 30 RT/RW 01/06, Kel. Tanah Siarah Piai Nan XX, Kec. Lubuk Begalung, Kota Padang</t>
  </si>
  <si>
    <t>Jl. Bungo Tanjung, Kampung Tanjung Sawah, Nagari Nanggalo, Kecamatan Koto XI Tarusan, Kab. Pesisir Selatan</t>
  </si>
  <si>
    <t xml:space="preserve">W3-A/0278/HK.05/I/2022 </t>
  </si>
  <si>
    <t>3/Pdt.G/2022/PTA.Pdg</t>
  </si>
  <si>
    <t>592/Pdt.G/2021/PA.Pn</t>
  </si>
  <si>
    <t>W3-A12/240/HK.05/I/2022</t>
  </si>
  <si>
    <t>Yusmanidar, S.Pd binti Sahar</t>
  </si>
  <si>
    <t>Yunaidi Thaib.A.md. Pd bin M Thaib</t>
  </si>
  <si>
    <t>Kampung Lubuk Cubadak, Nagari Pelangai Kaciak, Kecamatan Ranah Pesisir, Kab. Pesisir Selatan.</t>
  </si>
  <si>
    <t>Kampung Melayu, Nagari Koto VIII Pelangai, Kec. Ranah Pesisir, Kab. Pesisir Selatan</t>
  </si>
  <si>
    <t xml:space="preserve">W3-A/0307/HK.05/I/2022 </t>
  </si>
  <si>
    <t>4/Pdt.G/2022/PTA.Pdg</t>
  </si>
  <si>
    <t xml:space="preserve"> 1496/Pdt.G/2021/PA.Pdg</t>
  </si>
  <si>
    <t>W3-A1/ 365 /Hk.05/I/2022</t>
  </si>
  <si>
    <t>Dra. Nurjasna Jl binti Bgd. Jalaluddin</t>
  </si>
  <si>
    <t>Drs. Syabaruddin bin Lb. Kaling</t>
  </si>
  <si>
    <t>Jl. Gajah V No.2, RT 03/06, kel. Air Tawar Barat, Kec. Padang Utara, Kota Padang</t>
  </si>
  <si>
    <t>Perumahan Puskud Minang Blok H, No.1, RT.02/05, kel. Koto Panjang Ikua Koto, Kec. Koto Tangah, Kota Padang.</t>
  </si>
  <si>
    <t xml:space="preserve">W3-A/0324/HK.05/I/2022 </t>
  </si>
  <si>
    <t>5/Pdt.G/2022/PTA.Pdg</t>
  </si>
  <si>
    <t>6/Pdt.G/2022/PTA.Pdg</t>
  </si>
  <si>
    <t>1217/Pdt.G/2021/PA.Pdg</t>
  </si>
  <si>
    <t>W3-A1/481/HK.05/I/2022</t>
  </si>
  <si>
    <t xml:space="preserve"> Heru Syahputra, S.H. bin Syahrial, Bc.IP</t>
  </si>
  <si>
    <t>Mariche Dwi Denola, S.P. binti Basimar</t>
  </si>
  <si>
    <t>Asrama Polisi Alai Blok C No.22, RT.03-RW.05, kel. Alai Parak Kopi, Kecamatan Padang Utara, Kota Padang, Provinsi Sumatera Barat.</t>
  </si>
  <si>
    <t>Perumahan Astek Blok R III,  No.7, RT.02-RW.08, kel. Kalumbuk, Kec. Kuranji, Kota Padang.</t>
  </si>
  <si>
    <t>7/Pdt.G/2022/PTA.Pdg</t>
  </si>
  <si>
    <t>411/Pdt.G/2021/PA.Slk</t>
  </si>
  <si>
    <t>W3-A7/166/HK.05/II/2022</t>
  </si>
  <si>
    <t>Deki Trisno bin Sudirno</t>
  </si>
  <si>
    <t>Mildia Fitrina binti Safrudin</t>
  </si>
  <si>
    <t>Jl. Surau Rawang, Jorong Balai Gadang, Nagari Saniang Baka, Kecamatan X Koto Singkarak, Kabupaten Solok</t>
  </si>
  <si>
    <t>Jorong Aia Angek, Nagari Saniang Baka, Kecamatan X Koto Singkarak, Kabupaten Solok</t>
  </si>
  <si>
    <t xml:space="preserve">W3-A/0451.a/HK.05/II/2022 </t>
  </si>
  <si>
    <t>8/Pdt.G/2022/PTA.Pdg</t>
  </si>
  <si>
    <t>9/Pdt.G/2022/PTA.Pdg</t>
  </si>
  <si>
    <t>Pariaman</t>
  </si>
  <si>
    <t>401/Pdt.G/2021/PA.Slk</t>
  </si>
  <si>
    <t>W3-A7/167/HK.05/II/2022</t>
  </si>
  <si>
    <t>Desmanita binti Bachtiar</t>
  </si>
  <si>
    <t>Aliyusmardi Bin Alinustan</t>
  </si>
  <si>
    <t>939/Pdt.G/2021/PA.Prm</t>
  </si>
  <si>
    <t>W3-A2/332.a/HK.05/II/2022</t>
  </si>
  <si>
    <t>Elif Farnum Juita binti Lukman Piter Tanjung</t>
  </si>
  <si>
    <t>Naswardi bin Ali Munir</t>
  </si>
  <si>
    <t>Jalan Tandikat No.374 kel. IV Suku, kec. Lubuk Sikarah, Kota Solok</t>
  </si>
  <si>
    <t>Perumnas Lembah Nan Indah Blok B 11, Kel. Tanah Garam, kec.  Lubuk Sikarah, Koto Solok.</t>
  </si>
  <si>
    <t>Korong Toko Duku, Nagari Bisati Sungai Sariak, Kec. VII Koto, Kab. Padang Pariaman.</t>
  </si>
  <si>
    <t>Tandikek Korong Kampung Tanjuang, Nagari Campago, Kecamatan V Koto Kampung Dalam, Kabupaten Padang Pariaman</t>
  </si>
  <si>
    <t xml:space="preserve">W3-A/0482/HK.05/II/2022 </t>
  </si>
  <si>
    <t xml:space="preserve">W3-A/0483/HK.05/II/2022 </t>
  </si>
  <si>
    <t xml:space="preserve">W3-A/0558/HK.05/II/2022 </t>
  </si>
  <si>
    <t>10/Pdt.G/2022/PTA.Pdg</t>
  </si>
  <si>
    <t>Muara Labuh</t>
  </si>
  <si>
    <t>251/Pdt.G/2021/PA.ML</t>
  </si>
  <si>
    <t>W3-A9/301/HK.05/II/2022</t>
  </si>
  <si>
    <t>HARLIYUS MAZERI BINTI BAHARUDIN</t>
  </si>
  <si>
    <t>MUSLIM MUIS BIN MUIS</t>
  </si>
  <si>
    <t>Sungai Padi Nagari Lubuk Gadang, Kecamatan Sangir, Kabupaten Solok Selatan.</t>
  </si>
  <si>
    <t>Jorong Sungai Padi Nagari Lubuk Gadang, Kecamatan Sangir, Kabupaten Solok Selatan.</t>
  </si>
  <si>
    <t>11/Pdt.G/2022/PTA.Pdg</t>
  </si>
  <si>
    <t>12/Pdt.G/2022/PTA.Pdg</t>
  </si>
  <si>
    <t>13/Pdt.G/2022/PTA.Pdg</t>
  </si>
  <si>
    <t>Sijunjung</t>
  </si>
  <si>
    <t>1462/Pdt.G/2021/PA.Pdg</t>
  </si>
  <si>
    <t>316/Pdt.G/2021/PA.SJJ</t>
  </si>
  <si>
    <t>W3-A1/ 924 /Hk.05/III/2022</t>
  </si>
  <si>
    <t>1087/Pdt.G/2021/PA.Prm</t>
  </si>
  <si>
    <t>W3-A2/577/HK.05/III/2022</t>
  </si>
  <si>
    <t>Elfina Refiani Binti Riadi</t>
  </si>
  <si>
    <t xml:space="preserve"> Samsan Sudradjat Bin Zainal Husin</t>
  </si>
  <si>
    <t>Korong Duku Banyak, Nagari Balah Aie Timur, Kecamatan VII Koto Sungai Sariak, Kab Padang Pariaman.</t>
  </si>
  <si>
    <t>Jl. Blora, Gang Mulia, No. 3 lk II, RT.07, kel. Segala Mider, Kec. Tanjung Karang Barat, Kota Bandar Lampung</t>
  </si>
  <si>
    <t xml:space="preserve">W3-A/0812/HK.05/III/2022 </t>
  </si>
  <si>
    <t>W3-A/0844/HK.05/III/2022</t>
  </si>
  <si>
    <t>14/Pdt.G/2022/PTA.Pdg</t>
  </si>
  <si>
    <t>1658/Pdt.G/2021/PA.Pdg</t>
  </si>
  <si>
    <t xml:space="preserve"> W3-A1/931/Hk.05/III/2022</t>
  </si>
  <si>
    <t xml:space="preserve">W3-A/0847/HK.05/III/2022 </t>
  </si>
  <si>
    <t>15/Pdt.G/2022/PTA.Pdg</t>
  </si>
  <si>
    <t>1440/Pdt.G/2021/PA.Pdg</t>
  </si>
  <si>
    <t>W3-A1/958/Hk.05/III/2022</t>
  </si>
  <si>
    <t>Rita Mutiawati Binti Zakaria</t>
  </si>
  <si>
    <t>Alex Candra Bin Sukarnaini</t>
  </si>
  <si>
    <t>Perumahan Bunga Mas III Blok K/12, RT.001/RW.007, kel. Koto Panjang, Ikua Koto, Kec. Koto Tangah, Koto Padang, Prov. Sumatera Barat</t>
  </si>
  <si>
    <t>Perumahan Nyiur Melambai Blok C.11, RT.004, RW.006, Kel. Pasir Nan Tigo, Kec. Koto Tangah, Kota Padang, Prov. Sumatera Barat.</t>
  </si>
  <si>
    <t>16/Pdt.G/2022/PTA.Pdg</t>
  </si>
  <si>
    <t>6/Pdt.G/2022/PA.Prm</t>
  </si>
  <si>
    <t>W3-A2/638/HK.05/III/2022</t>
  </si>
  <si>
    <t>Sri Kartika binti Suarlim</t>
  </si>
  <si>
    <t xml:space="preserve"> Harisman Malindo bin Nurman</t>
  </si>
  <si>
    <t xml:space="preserve">W3-A/0893/HK.05/III/2022 </t>
  </si>
  <si>
    <t>Korong Kampuang Tanjuang, Nagari Campago, Kecamatan V Koto Kampung Dalam, Kabupaten Padang Pariaman, Provinsi Sumatera Barat</t>
  </si>
  <si>
    <t>17/Pdt.G/2022/PTA.Pdg</t>
  </si>
  <si>
    <t>686/Pdt.G/2021/PA.TALU</t>
  </si>
  <si>
    <t>W3-A14/485/HK.05/III/2022</t>
  </si>
  <si>
    <t>Amrin Bin Ariffadilah</t>
  </si>
  <si>
    <t>Dora Rika Sari Binti Sutrisno</t>
  </si>
  <si>
    <t>Jorong Limau Saring, Nagari Parit, Kecamatan Koto Balingka, Kabupaten Pasaman Barat, Provinsi Sumatera Barat</t>
  </si>
  <si>
    <t>Jalur IV Barat Dusun 05, Jorong Jambak Selatan, Nagari Koto Baru, Kecamatan Luhak Nan Duo, Kabupaten Pasaman Barat, Provinsi Sumatera Barat</t>
  </si>
  <si>
    <t>W3-A/0917/HK.05/III/2022</t>
  </si>
  <si>
    <t>13/Pdt.G/2022/PA.Pyk</t>
  </si>
  <si>
    <t>18/Pdt.G/2022/PTA.Pdg</t>
  </si>
  <si>
    <t>W3-A5/469/HK.01/3/2022</t>
  </si>
  <si>
    <t>Shindi Isra Miharni binti Darmizal</t>
  </si>
  <si>
    <t xml:space="preserve">Seberang Parit Koto Tangah Batu Ampa Kec. Akabiluru Kab. Lima Puluh Kota Prov. Sumatera Barat </t>
  </si>
  <si>
    <t>Iwan Subrata bin Simioni Fransiscus</t>
  </si>
  <si>
    <t xml:space="preserve">Balai Nan Duo RT 003/ RW 001 Kel. Balai Nan Duo Kec. Payakumbuh Barat, Kota Payakumbuh </t>
  </si>
  <si>
    <t xml:space="preserve">W3-A/0935/HK.05/III/2022 </t>
  </si>
  <si>
    <t>PANITERA,</t>
  </si>
  <si>
    <t>19/Pdt.G/2022/PTA.Pdg</t>
  </si>
  <si>
    <t>54/Pdt.G/2022/PA.Bkt</t>
  </si>
  <si>
    <t>W3-A4/1431/HK.05/III/2022</t>
  </si>
  <si>
    <t>Isriani binti Ajis</t>
  </si>
  <si>
    <t>Limra bin Rasyid</t>
  </si>
  <si>
    <t xml:space="preserve">W3-A/1017/HK.05/III/2022 </t>
  </si>
  <si>
    <t>Jorong Patangahan,Nagari Koto Tangah, Kec. Tilatang Kamang, Kab. Agam.</t>
  </si>
  <si>
    <t>Jorong Parak Laweh, Nagari Koto Tangah, Kecamatan Tilatang Kamang, Kab. Agam.</t>
  </si>
  <si>
    <t>20/Pdt.G/2022/PTA.Pdg</t>
  </si>
  <si>
    <t>Lubuk Basung</t>
  </si>
  <si>
    <t>28/Pdt.G/2022/PA.LB</t>
  </si>
  <si>
    <t xml:space="preserve"> W3-A17/887/HK.05/III/2022</t>
  </si>
  <si>
    <t xml:space="preserve">W3-A/1043/HK.05/III/2022 </t>
  </si>
  <si>
    <t xml:space="preserve"> RAHMA YANIS BINTI AM. TK ZAINAL</t>
  </si>
  <si>
    <t xml:space="preserve"> GUSMAWARDI. AR BIN ST. RAHMAN</t>
  </si>
  <si>
    <t>Jalan Imam Bonjol Simp. IV Tangah Jorong II Balai Ahad, Nagari Lubuk Basung, Kecamatan Lubuk Basung, Kabupaten Agam, Kenagarian Lubuk Basung, Lubuk Basung, Kab. Agam, Sumatera Barat</t>
  </si>
  <si>
    <t>H. Damris, S.H.</t>
  </si>
  <si>
    <t>Penerimaan dan Registrasi Perkara Banding Nomor  21/Pdt.G/2022/PTA.Pdg</t>
  </si>
  <si>
    <t>Padang, 4 April 2022</t>
  </si>
  <si>
    <t>Terhadap Putusan Pengadilan Agama Talu Nomor 598/Pdt.G/2021/PA TALU tanggal 22 Februari 2022 yang Saudara kirimkan dengan surat pengantar Nomor  W3-A14/623/Hk.05/III/2022 tanggal 31 Maret 2022 telah kami terima dan telah didaftarkan dalam Buku Register banding Pengadilan Tinggi Agama Padang, nomor 21/Pdt.G/2022/PTA.Pdg tanggal 4 April 2022</t>
  </si>
  <si>
    <t>W3-A/1108/HK.05/IV/2022</t>
  </si>
  <si>
    <t>Sabaruddin bin Muhammad Yatim, sebagai Pembanding</t>
  </si>
  <si>
    <t>Masni Binti Muhammad Yatim sebagai Terbanding I</t>
  </si>
  <si>
    <t>Asmawati Binti Muhammad Yatim sebagai Terbanding II</t>
  </si>
  <si>
    <t>Drs. Abd Khalik, S.H., M.H.</t>
  </si>
  <si>
    <t>Ratna Wilis Binti Muhammad Yatim sebagai Terbanding III</t>
  </si>
  <si>
    <t>Yurmailisna Binti Dasih sebagai Terbanding IV</t>
  </si>
  <si>
    <t>Ali Yurisman Bin Ali Amran sebagai Terbanding V</t>
  </si>
  <si>
    <t>Rika Esa Fitri Binti Ali Amran sebagai Terbanding VI</t>
  </si>
  <si>
    <t>Ova Binti Ali Amran sebagai Terbanding VII</t>
  </si>
  <si>
    <t>Yeni Fitri sebagai Terbanding VIII</t>
  </si>
  <si>
    <t>Farida Ningsih sebagai Terbanding IX</t>
  </si>
  <si>
    <t>Sabaruddin bin Muhammad Yatim</t>
  </si>
  <si>
    <t>Masni Binti Muhammad Yatim</t>
  </si>
  <si>
    <t>Asmawati Binti Muhammad Yatim</t>
  </si>
  <si>
    <t>Ratna Wilis Binti Muhammad Yatim</t>
  </si>
  <si>
    <t>Yurmailisna Binti Dasih</t>
  </si>
  <si>
    <t>Ali Yurisman Bin Ali Amran</t>
  </si>
  <si>
    <t>Rika Esa Fitri Binti Ali Amran</t>
  </si>
  <si>
    <t>Ova Binti Ali Amran</t>
  </si>
  <si>
    <t>Yeni Fitri</t>
  </si>
  <si>
    <t>Farida Ningsih</t>
  </si>
  <si>
    <t xml:space="preserve">1. </t>
  </si>
  <si>
    <t>2.</t>
  </si>
  <si>
    <t xml:space="preserve">3. </t>
  </si>
  <si>
    <t>4.</t>
  </si>
  <si>
    <t>5.</t>
  </si>
  <si>
    <t>6.</t>
  </si>
  <si>
    <t>7.</t>
  </si>
  <si>
    <t>8.</t>
  </si>
  <si>
    <t>9.</t>
  </si>
  <si>
    <t>10.</t>
  </si>
  <si>
    <t xml:space="preserve">Tempat Tinggal  di GG Alangwis Nomor 97 RT 002 RW 003 Desa Balai Makam Kecamatan Mandau Kabupaten Bengkalis Provinsi Riau </t>
  </si>
  <si>
    <t xml:space="preserve">Tempat tinggal di Dusun Batang Tian Jorong Pasaman Baru Nagari Lingkuang Aua Kecamatan Pasaman Kabupaten Pasaman Barat </t>
  </si>
  <si>
    <t>Tempat tinggal di Perumahan Pasaman Permai Jorong Pasaman Baru Nagari Lingkuang Aua Kecamatan Pasaman Kabupaten Pasaman Barat</t>
  </si>
  <si>
    <t xml:space="preserve">Tempat Tinggal  di Batang Tian Jorong Pasaman Baru Nagari Lingkuang Aua Kecamatan Pasaman Kabupaten Pasaman Barat </t>
  </si>
  <si>
    <t xml:space="preserve">Tempat Tinggal  di Jorong Pasaman Baru Nagari Lingkuang Aua Kecamatan Pasaman Kabupaten Pasaman Barat </t>
  </si>
  <si>
    <t xml:space="preserve">Tempat Tinggal  di Bancah Talang Jorong Batang Linkin Nagari Aia Gadang Kecamatan Pasaman Kabupaten Pasaman Barat </t>
  </si>
  <si>
    <t>Tempat Tinggal  di Depan Satlantas Polres Pasaman Barat Jorong Pasaman Baru Nagari Lingkuang Aua Kecamatan Pasaman Kabupaten Pasaman Barat</t>
  </si>
  <si>
    <t xml:space="preserve">Tempat Tinggal  di Depan Satlantas Polres Pasaman Barat Jorong Pasaman Baru Nagari Lingkuang Aua Kecamatan Pasaman Kabupaten Pasaman Barat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</si>
</sst>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1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57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quotePrefix="1" applyFont="1"/>
    <xf numFmtId="0" fontId="2" fillId="0" borderId="0" xfId="0" applyFont="1"/>
    <xf numFmtId="0" fontId="1" fillId="0" borderId="0" xfId="0" applyFont="1" applyAlignment="1">
      <alignment vertical="top"/>
    </xf>
    <xf numFmtId="20" fontId="2" fillId="0" borderId="0" xfId="0" quotePrefix="1" applyNumberFormat="1" applyFont="1"/>
    <xf numFmtId="0" fontId="1" fillId="0" borderId="0" xfId="0" applyFont="1" applyAlignment="1">
      <alignment horizontal="justify" vertical="justify"/>
    </xf>
    <xf numFmtId="0" fontId="2" fillId="0" borderId="0" xfId="0" quotePrefix="1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15" fontId="1" fillId="0" borderId="0" xfId="0" applyNumberFormat="1" applyFont="1" applyAlignment="1"/>
    <xf numFmtId="0" fontId="1" fillId="0" borderId="0" xfId="0" applyFont="1" applyAlignment="1">
      <alignment vertical="center"/>
    </xf>
    <xf numFmtId="15" fontId="1" fillId="0" borderId="0" xfId="0" applyNumberFormat="1" applyFont="1" applyAlignment="1">
      <alignment horizontal="left" vertical="center"/>
    </xf>
    <xf numFmtId="0" fontId="1" fillId="0" borderId="0" xfId="0" quotePrefix="1" applyFont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5" fontId="0" fillId="0" borderId="1" xfId="0" applyNumberFormat="1" applyBorder="1" applyAlignment="1">
      <alignment vertical="top" wrapText="1"/>
    </xf>
    <xf numFmtId="15" fontId="0" fillId="0" borderId="1" xfId="0" applyNumberFormat="1" applyBorder="1" applyAlignment="1">
      <alignment horizontal="left" vertical="top" wrapText="1"/>
    </xf>
    <xf numFmtId="0" fontId="0" fillId="0" borderId="1" xfId="0" quotePrefix="1" applyBorder="1" applyAlignment="1">
      <alignment vertical="top" wrapText="1"/>
    </xf>
    <xf numFmtId="0" fontId="0" fillId="0" borderId="1" xfId="0" applyBorder="1" applyAlignment="1">
      <alignment vertical="top"/>
    </xf>
    <xf numFmtId="15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1" xfId="0" applyBorder="1"/>
    <xf numFmtId="0" fontId="1" fillId="0" borderId="0" xfId="0" applyFont="1" applyAlignment="1">
      <alignment horizontal="right"/>
    </xf>
    <xf numFmtId="14" fontId="0" fillId="0" borderId="1" xfId="0" applyNumberFormat="1" applyBorder="1"/>
    <xf numFmtId="15" fontId="0" fillId="0" borderId="1" xfId="0" applyNumberFormat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9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14" fontId="0" fillId="0" borderId="11" xfId="0" applyNumberFormat="1" applyBorder="1" applyAlignment="1">
      <alignment horizontal="left" vertical="top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0" borderId="0" xfId="0" applyFont="1" applyAlignment="1">
      <alignment horizontal="justify" vertical="justify"/>
    </xf>
    <xf numFmtId="15" fontId="0" fillId="0" borderId="0" xfId="0" applyNumberFormat="1"/>
    <xf numFmtId="0" fontId="0" fillId="0" borderId="18" xfId="0" applyFill="1" applyBorder="1"/>
    <xf numFmtId="14" fontId="0" fillId="0" borderId="0" xfId="0" applyNumberFormat="1" applyFill="1" applyBorder="1"/>
    <xf numFmtId="0" fontId="1" fillId="0" borderId="0" xfId="0" applyFont="1" applyAlignment="1">
      <alignment horizontal="justify" vertical="justify"/>
    </xf>
    <xf numFmtId="0" fontId="0" fillId="0" borderId="0" xfId="0" applyAlignment="1"/>
    <xf numFmtId="0" fontId="2" fillId="0" borderId="0" xfId="0" quotePrefix="1" applyFont="1" applyAlignment="1"/>
    <xf numFmtId="0" fontId="1" fillId="0" borderId="0" xfId="0" applyFont="1" applyAlignment="1">
      <alignment wrapText="1"/>
    </xf>
    <xf numFmtId="20" fontId="2" fillId="0" borderId="0" xfId="0" quotePrefix="1" applyNumberFormat="1" applyFont="1" applyAlignment="1"/>
    <xf numFmtId="15" fontId="0" fillId="0" borderId="0" xfId="0" applyNumberFormat="1" applyAlignment="1">
      <alignment wrapText="1"/>
    </xf>
    <xf numFmtId="15" fontId="19" fillId="0" borderId="0" xfId="0" applyNumberFormat="1" applyFont="1"/>
    <xf numFmtId="164" fontId="0" fillId="0" borderId="1" xfId="0" applyNumberFormat="1" applyBorder="1" applyAlignment="1">
      <alignment horizontal="center" vertical="center" wrapText="1"/>
    </xf>
    <xf numFmtId="164" fontId="0" fillId="0" borderId="0" xfId="0" quotePrefix="1" applyNumberFormat="1" applyAlignment="1">
      <alignment wrapText="1"/>
    </xf>
    <xf numFmtId="0" fontId="19" fillId="0" borderId="0" xfId="0" applyFont="1"/>
    <xf numFmtId="0" fontId="0" fillId="0" borderId="0" xfId="0" quotePrefix="1"/>
    <xf numFmtId="0" fontId="1" fillId="0" borderId="0" xfId="0" applyFont="1" applyAlignment="1">
      <alignment horizontal="justify" vertical="justify" wrapText="1"/>
    </xf>
    <xf numFmtId="0" fontId="1" fillId="0" borderId="0" xfId="0" applyFont="1" applyAlignment="1">
      <alignment horizontal="justify" vertical="justify"/>
    </xf>
    <xf numFmtId="0" fontId="2" fillId="0" borderId="0" xfId="0" applyFont="1" applyAlignment="1">
      <alignment horizontal="justify" vertical="justify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vertical="justify" wrapText="1"/>
    </xf>
    <xf numFmtId="0" fontId="1" fillId="0" borderId="0" xfId="0" applyFont="1" applyAlignment="1">
      <alignment vertical="justify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42333</xdr:colOff>
      <xdr:row>0</xdr:row>
      <xdr:rowOff>0</xdr:rowOff>
    </xdr:from>
    <xdr:ext cx="6529917" cy="1323850"/>
    <xdr:pic>
      <xdr:nvPicPr>
        <xdr:cNvPr id="2" name="Picture 1">
          <a:extLst>
            <a:ext uri="{FF2B5EF4-FFF2-40B4-BE49-F238E27FC236}">
              <a16:creationId xmlns:a16="http://schemas.microsoft.com/office/drawing/2014/main" id="{58F157B1-C73C-4243-A333-3A00DB3EF5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918"/>
        <a:stretch/>
      </xdr:blipFill>
      <xdr:spPr>
        <a:xfrm>
          <a:off x="42333" y="0"/>
          <a:ext cx="6529917" cy="1323850"/>
        </a:xfrm>
        <a:prstGeom prst="rect">
          <a:avLst/>
        </a:prstGeom>
      </xdr:spPr>
    </xdr:pic>
    <xdr:clientData/>
  </xdr:oneCellAnchor>
  <xdr:oneCellAnchor>
    <xdr:from>
      <xdr:col>15</xdr:col>
      <xdr:colOff>158750</xdr:colOff>
      <xdr:row>33</xdr:row>
      <xdr:rowOff>182964</xdr:rowOff>
    </xdr:from>
    <xdr:ext cx="1345102" cy="768908"/>
    <xdr:pic>
      <xdr:nvPicPr>
        <xdr:cNvPr id="3" name="Picture 2">
          <a:extLst>
            <a:ext uri="{FF2B5EF4-FFF2-40B4-BE49-F238E27FC236}">
              <a16:creationId xmlns:a16="http://schemas.microsoft.com/office/drawing/2014/main" id="{F9CCB91E-8AE3-43CD-9D1B-43073FE39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2750" y="6659964"/>
          <a:ext cx="1345102" cy="76890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52917</xdr:rowOff>
    </xdr:from>
    <xdr:to>
      <xdr:col>14</xdr:col>
      <xdr:colOff>77996</xdr:colOff>
      <xdr:row>3</xdr:row>
      <xdr:rowOff>10583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29616E-ADDF-4B5D-BB62-BA98CAAFB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2917"/>
          <a:ext cx="5821570" cy="1414991"/>
        </a:xfrm>
        <a:prstGeom prst="rect">
          <a:avLst/>
        </a:prstGeom>
      </xdr:spPr>
    </xdr:pic>
    <xdr:clientData/>
  </xdr:twoCellAnchor>
  <xdr:twoCellAnchor editAs="oneCell">
    <xdr:from>
      <xdr:col>15</xdr:col>
      <xdr:colOff>158750</xdr:colOff>
      <xdr:row>29</xdr:row>
      <xdr:rowOff>182964</xdr:rowOff>
    </xdr:from>
    <xdr:to>
      <xdr:col>16</xdr:col>
      <xdr:colOff>540769</xdr:colOff>
      <xdr:row>33</xdr:row>
      <xdr:rowOff>147538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C25AEF-A9A3-487F-B2D0-256D06EBF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1925" y="7650564"/>
          <a:ext cx="1344044" cy="764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100851</xdr:rowOff>
    </xdr:from>
    <xdr:to>
      <xdr:col>13</xdr:col>
      <xdr:colOff>89646</xdr:colOff>
      <xdr:row>3</xdr:row>
      <xdr:rowOff>22410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9DFBB0-0348-4102-9384-C0D0B172A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851"/>
          <a:ext cx="6230470" cy="1467971"/>
        </a:xfrm>
        <a:prstGeom prst="rect">
          <a:avLst/>
        </a:prstGeom>
      </xdr:spPr>
    </xdr:pic>
    <xdr:clientData/>
  </xdr:twoCellAnchor>
  <xdr:twoCellAnchor editAs="oneCell">
    <xdr:from>
      <xdr:col>15</xdr:col>
      <xdr:colOff>158750</xdr:colOff>
      <xdr:row>27</xdr:row>
      <xdr:rowOff>171758</xdr:rowOff>
    </xdr:from>
    <xdr:to>
      <xdr:col>16</xdr:col>
      <xdr:colOff>540768</xdr:colOff>
      <xdr:row>31</xdr:row>
      <xdr:rowOff>136333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C9F5B4C-E61E-4B0D-AC5E-678F76042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4485" y="7758140"/>
          <a:ext cx="1345724" cy="771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74"/>
  <sheetViews>
    <sheetView tabSelected="1" view="pageBreakPreview" zoomScale="90" zoomScaleNormal="100" zoomScaleSheetLayoutView="90" workbookViewId="0">
      <selection activeCell="I12" sqref="I12"/>
    </sheetView>
  </sheetViews>
  <sheetFormatPr defaultRowHeight="15.75" x14ac:dyDescent="0.25"/>
  <cols>
    <col min="1" max="1" width="1.7109375" style="2" customWidth="1"/>
    <col min="2" max="2" width="3.5703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6" style="2" customWidth="1"/>
    <col min="14" max="14" width="5.28515625" style="2" customWidth="1"/>
    <col min="15" max="15" width="9.140625" style="2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23" width="9.140625" style="2"/>
    <col min="24" max="24" width="15.85546875" style="2" customWidth="1"/>
    <col min="25" max="16384" width="9.140625" style="2"/>
  </cols>
  <sheetData>
    <row r="1" spans="2:28" x14ac:dyDescent="0.25">
      <c r="O1" s="2" t="s">
        <v>48</v>
      </c>
      <c r="P1" s="2">
        <v>19</v>
      </c>
    </row>
    <row r="2" spans="2:28" ht="7.5" customHeight="1" x14ac:dyDescent="0.25"/>
    <row r="3" spans="2:28" ht="78.7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ht="24" customHeight="1" x14ac:dyDescent="0.25">
      <c r="B4" s="2" t="s">
        <v>0</v>
      </c>
      <c r="D4" s="2" t="s">
        <v>1</v>
      </c>
      <c r="E4" s="2" t="s">
        <v>433</v>
      </c>
      <c r="M4" s="25" t="s">
        <v>431</v>
      </c>
      <c r="O4" s="11">
        <f>VLOOKUP(P1,Data!B2:O361,1,TRUE)</f>
        <v>19</v>
      </c>
      <c r="P4" s="11" t="s">
        <v>193</v>
      </c>
      <c r="Q4" s="12">
        <f>VLOOKUP(P1,Data!B2:O361,3,TRUE)</f>
        <v>44285</v>
      </c>
      <c r="R4" s="13" t="s">
        <v>199</v>
      </c>
      <c r="S4" s="14">
        <v>44418</v>
      </c>
      <c r="T4" s="11" t="s">
        <v>6</v>
      </c>
      <c r="U4" s="15" t="s">
        <v>197</v>
      </c>
      <c r="V4" s="12">
        <v>44363</v>
      </c>
      <c r="W4" s="11" t="s">
        <v>198</v>
      </c>
      <c r="X4" s="12">
        <v>44410</v>
      </c>
      <c r="Y4" s="11" t="str">
        <f>VLOOKUP(P1,Data!B2:O361,11,TRUE)</f>
        <v>Erlina binti Nasir</v>
      </c>
      <c r="Z4" s="11" t="str">
        <f>VLOOKUP(P1,Data!B2:O361,12,TRUE)</f>
        <v>Jorong Galadua, Kenagarian Koto Tuo, Kecamatan IV Koto, Kabupaten Agam</v>
      </c>
      <c r="AA4" s="11" t="str">
        <f>VLOOKUP(P1,Data!B2:O361,13,TRUE)</f>
        <v>Mohammad Firdaus bin Adnan Muhammad</v>
      </c>
      <c r="AB4" s="11" t="str">
        <f>VLOOKUP(P1,Data!B2:O361,14,TRUE)</f>
        <v>Jorong Koto, Kanagarian Simalanggang, Kecamatan Payakumbuh, Kab. Lima Puluh Kota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2.25" customHeight="1" x14ac:dyDescent="0.25">
      <c r="B6" s="5" t="s">
        <v>3</v>
      </c>
      <c r="C6" s="5"/>
      <c r="D6" s="5" t="s">
        <v>1</v>
      </c>
      <c r="E6" s="53" t="s">
        <v>430</v>
      </c>
      <c r="F6" s="53"/>
      <c r="G6" s="53"/>
      <c r="H6" s="53"/>
      <c r="I6" s="53"/>
    </row>
    <row r="7" spans="2:28" ht="8.25" customHeight="1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">
        <v>65</v>
      </c>
    </row>
    <row r="11" spans="2:28" ht="9.75" customHeight="1" x14ac:dyDescent="0.25"/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51" t="s">
        <v>47</v>
      </c>
      <c r="F14" s="51"/>
      <c r="G14" s="51"/>
      <c r="H14" s="51"/>
      <c r="I14" s="51"/>
      <c r="J14" s="51"/>
      <c r="K14" s="51"/>
      <c r="L14" s="51"/>
      <c r="M14" s="51"/>
    </row>
    <row r="15" spans="2:28" ht="9" customHeight="1" x14ac:dyDescent="0.25"/>
    <row r="16" spans="2:28" x14ac:dyDescent="0.25">
      <c r="F16" s="4" t="s">
        <v>434</v>
      </c>
    </row>
    <row r="17" spans="5:13" x14ac:dyDescent="0.25">
      <c r="G17" s="4"/>
      <c r="H17" s="2" t="s">
        <v>9</v>
      </c>
    </row>
    <row r="18" spans="5:13" ht="16.5" customHeight="1" x14ac:dyDescent="0.25">
      <c r="F18" s="4" t="s">
        <v>435</v>
      </c>
      <c r="G18" s="4"/>
    </row>
    <row r="19" spans="5:13" ht="15.75" customHeight="1" x14ac:dyDescent="0.25">
      <c r="F19" s="4" t="s">
        <v>436</v>
      </c>
    </row>
    <row r="20" spans="5:13" ht="15.75" customHeight="1" x14ac:dyDescent="0.25">
      <c r="F20" s="4" t="s">
        <v>438</v>
      </c>
    </row>
    <row r="21" spans="5:13" x14ac:dyDescent="0.25">
      <c r="F21" s="4" t="s">
        <v>439</v>
      </c>
    </row>
    <row r="22" spans="5:13" ht="15.75" customHeight="1" x14ac:dyDescent="0.25">
      <c r="F22" s="4" t="s">
        <v>440</v>
      </c>
      <c r="G22" s="4"/>
    </row>
    <row r="23" spans="5:13" ht="15.75" customHeight="1" x14ac:dyDescent="0.25">
      <c r="F23" s="4" t="s">
        <v>441</v>
      </c>
      <c r="G23" s="4"/>
    </row>
    <row r="24" spans="5:13" ht="15.75" customHeight="1" x14ac:dyDescent="0.25">
      <c r="F24" s="4" t="s">
        <v>442</v>
      </c>
      <c r="G24" s="4"/>
    </row>
    <row r="25" spans="5:13" ht="15.75" customHeight="1" x14ac:dyDescent="0.25">
      <c r="F25" s="4" t="s">
        <v>443</v>
      </c>
      <c r="G25" s="4"/>
    </row>
    <row r="26" spans="5:13" ht="15.75" customHeight="1" x14ac:dyDescent="0.25">
      <c r="F26" s="4" t="s">
        <v>444</v>
      </c>
      <c r="G26" s="4"/>
    </row>
    <row r="27" spans="5:13" ht="9.75" customHeight="1" x14ac:dyDescent="0.25"/>
    <row r="28" spans="5:13" ht="86.25" customHeight="1" x14ac:dyDescent="0.25">
      <c r="E28" s="51" t="s">
        <v>432</v>
      </c>
      <c r="F28" s="51"/>
      <c r="G28" s="51"/>
      <c r="H28" s="51"/>
      <c r="I28" s="51"/>
      <c r="J28" s="51"/>
      <c r="K28" s="51"/>
      <c r="L28" s="51"/>
      <c r="M28" s="51"/>
    </row>
    <row r="29" spans="5:13" ht="8.25" customHeight="1" x14ac:dyDescent="0.25"/>
    <row r="30" spans="5:13" x14ac:dyDescent="0.25">
      <c r="F30" s="2" t="s">
        <v>10</v>
      </c>
    </row>
    <row r="31" spans="5:13" ht="6" customHeight="1" x14ac:dyDescent="0.25"/>
    <row r="32" spans="5:13" x14ac:dyDescent="0.25">
      <c r="K32" s="9" t="s">
        <v>11</v>
      </c>
    </row>
    <row r="33" spans="2:13" ht="5.25" customHeight="1" x14ac:dyDescent="0.25">
      <c r="K33" s="4"/>
    </row>
    <row r="34" spans="2:13" x14ac:dyDescent="0.25">
      <c r="K34" s="4" t="s">
        <v>412</v>
      </c>
    </row>
    <row r="35" spans="2:13" ht="8.25" customHeight="1" x14ac:dyDescent="0.25">
      <c r="K35" s="4"/>
    </row>
    <row r="36" spans="2:13" ht="11.25" customHeight="1" x14ac:dyDescent="0.25">
      <c r="K36" s="4"/>
    </row>
    <row r="37" spans="2:13" x14ac:dyDescent="0.25">
      <c r="K37" s="4"/>
    </row>
    <row r="38" spans="2:13" x14ac:dyDescent="0.25">
      <c r="K38" s="4" t="s">
        <v>437</v>
      </c>
    </row>
    <row r="39" spans="2:13" ht="3.75" customHeight="1" x14ac:dyDescent="0.25"/>
    <row r="40" spans="2:13" ht="13.5" customHeight="1" x14ac:dyDescent="0.25">
      <c r="B40" s="2" t="s">
        <v>12</v>
      </c>
    </row>
    <row r="41" spans="2:13" x14ac:dyDescent="0.25">
      <c r="B41" s="6" t="s">
        <v>455</v>
      </c>
      <c r="C41" s="4" t="s">
        <v>445</v>
      </c>
    </row>
    <row r="42" spans="2:13" ht="32.25" customHeight="1" x14ac:dyDescent="0.25">
      <c r="C42" s="52" t="s">
        <v>465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</row>
    <row r="43" spans="2:13" ht="3" customHeight="1" x14ac:dyDescent="0.25"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2:13" x14ac:dyDescent="0.25">
      <c r="B44" s="8" t="s">
        <v>456</v>
      </c>
      <c r="C44" s="4" t="s">
        <v>446</v>
      </c>
    </row>
    <row r="45" spans="2:13" ht="32.25" customHeight="1" x14ac:dyDescent="0.25">
      <c r="C45" s="51" t="s">
        <v>466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</row>
    <row r="46" spans="2:13" ht="1.5" customHeight="1" x14ac:dyDescent="0.25"/>
    <row r="47" spans="2:13" x14ac:dyDescent="0.25">
      <c r="B47" s="8" t="s">
        <v>457</v>
      </c>
      <c r="C47" s="4" t="s">
        <v>447</v>
      </c>
    </row>
    <row r="48" spans="2:13" ht="33" customHeight="1" x14ac:dyDescent="0.25">
      <c r="C48" s="51" t="s">
        <v>467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</row>
    <row r="49" spans="2:13" x14ac:dyDescent="0.25">
      <c r="B49" s="8" t="s">
        <v>458</v>
      </c>
      <c r="C49" s="4" t="s">
        <v>448</v>
      </c>
    </row>
    <row r="50" spans="2:13" ht="33" customHeight="1" x14ac:dyDescent="0.25">
      <c r="C50" s="52" t="s">
        <v>468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spans="2:13" x14ac:dyDescent="0.25">
      <c r="B51" s="44" t="s">
        <v>459</v>
      </c>
      <c r="C51" s="4" t="s">
        <v>449</v>
      </c>
    </row>
    <row r="52" spans="2:13" ht="30.75" customHeight="1" x14ac:dyDescent="0.25">
      <c r="B52" s="44"/>
      <c r="C52" s="52" t="s">
        <v>469</v>
      </c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2:13" x14ac:dyDescent="0.25">
      <c r="B53" s="6" t="s">
        <v>460</v>
      </c>
      <c r="C53" s="4" t="s">
        <v>450</v>
      </c>
      <c r="D53" s="62"/>
      <c r="E53" s="62"/>
      <c r="F53" s="62"/>
      <c r="G53" s="62"/>
      <c r="H53" s="62"/>
      <c r="I53" s="62"/>
      <c r="J53" s="62"/>
      <c r="K53" s="62"/>
      <c r="L53" s="62"/>
      <c r="M53" s="62"/>
    </row>
    <row r="54" spans="2:13" ht="33" customHeight="1" x14ac:dyDescent="0.25">
      <c r="B54" s="6"/>
      <c r="C54" s="52" t="s">
        <v>470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</row>
    <row r="55" spans="2:13" x14ac:dyDescent="0.25">
      <c r="B55" s="44" t="s">
        <v>461</v>
      </c>
      <c r="C55" s="4" t="s">
        <v>451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2:13" ht="31.5" customHeight="1" x14ac:dyDescent="0.25">
      <c r="B56" s="44"/>
      <c r="C56" s="52" t="s">
        <v>471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</row>
    <row r="57" spans="2:13" x14ac:dyDescent="0.25">
      <c r="B57" s="6" t="s">
        <v>462</v>
      </c>
      <c r="C57" s="4" t="s">
        <v>452</v>
      </c>
      <c r="D57" s="61"/>
      <c r="E57" s="61"/>
      <c r="F57" s="61"/>
      <c r="G57" s="61"/>
      <c r="H57" s="61"/>
      <c r="I57" s="61"/>
      <c r="J57" s="61"/>
      <c r="K57" s="61"/>
      <c r="L57" s="61"/>
      <c r="M57" s="61"/>
    </row>
    <row r="58" spans="2:13" ht="32.25" customHeight="1" x14ac:dyDescent="0.25">
      <c r="B58" s="6"/>
      <c r="C58" s="52" t="s">
        <v>472</v>
      </c>
      <c r="D58" s="52"/>
      <c r="E58" s="52"/>
      <c r="F58" s="52"/>
      <c r="G58" s="52"/>
      <c r="H58" s="52"/>
      <c r="I58" s="52"/>
      <c r="J58" s="52"/>
      <c r="K58" s="52"/>
      <c r="L58" s="52"/>
      <c r="M58" s="52"/>
    </row>
    <row r="59" spans="2:13" x14ac:dyDescent="0.25">
      <c r="B59" s="6" t="s">
        <v>463</v>
      </c>
      <c r="C59" s="4" t="s">
        <v>453</v>
      </c>
    </row>
    <row r="60" spans="2:13" ht="30.75" customHeight="1" x14ac:dyDescent="0.25">
      <c r="B60" s="6"/>
      <c r="C60" s="52" t="s">
        <v>468</v>
      </c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2:13" x14ac:dyDescent="0.25">
      <c r="B61" s="6" t="s">
        <v>464</v>
      </c>
      <c r="C61" s="4" t="s">
        <v>454</v>
      </c>
      <c r="D61" s="61"/>
      <c r="E61" s="61"/>
      <c r="F61" s="61"/>
      <c r="G61" s="61"/>
      <c r="H61" s="61"/>
      <c r="I61" s="61"/>
      <c r="J61" s="61"/>
      <c r="K61" s="61"/>
      <c r="L61" s="61"/>
      <c r="M61" s="61"/>
    </row>
    <row r="62" spans="2:13" ht="31.5" customHeight="1" x14ac:dyDescent="0.25">
      <c r="B62" s="42"/>
      <c r="C62" s="52" t="s">
        <v>468</v>
      </c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2:13" ht="48.75" customHeight="1" x14ac:dyDescent="0.25">
      <c r="B63" s="43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</row>
    <row r="64" spans="2:13" x14ac:dyDescent="0.25">
      <c r="B64" s="42"/>
      <c r="C64" s="3"/>
    </row>
    <row r="65" spans="2:13" ht="48.75" customHeight="1" x14ac:dyDescent="0.25"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</row>
    <row r="66" spans="2:13" x14ac:dyDescent="0.25">
      <c r="B66" s="42"/>
      <c r="C66" s="3"/>
    </row>
    <row r="67" spans="2:13" ht="55.5" customHeight="1" x14ac:dyDescent="0.25"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</row>
    <row r="68" spans="2:13" x14ac:dyDescent="0.25">
      <c r="B68" s="42"/>
      <c r="C68" s="3"/>
    </row>
    <row r="69" spans="2:13" ht="48.75" customHeight="1" x14ac:dyDescent="0.25"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</row>
    <row r="70" spans="2:13" ht="47.25" customHeight="1" x14ac:dyDescent="0.25"/>
    <row r="74" spans="2:13" ht="31.5" customHeight="1" x14ac:dyDescent="0.25"/>
  </sheetData>
  <mergeCells count="13">
    <mergeCell ref="C62:M62"/>
    <mergeCell ref="C52:M52"/>
    <mergeCell ref="C54:M54"/>
    <mergeCell ref="C56:M56"/>
    <mergeCell ref="C58:M58"/>
    <mergeCell ref="C60:M60"/>
    <mergeCell ref="E6:I6"/>
    <mergeCell ref="E14:M14"/>
    <mergeCell ref="E28:M28"/>
    <mergeCell ref="C42:M42"/>
    <mergeCell ref="C45:M45"/>
    <mergeCell ref="C48:M48"/>
    <mergeCell ref="C50:M50"/>
  </mergeCells>
  <pageMargins left="0.43307086614173229" right="0.23622047244094491" top="0.35433070866141736" bottom="0.43307086614173229" header="0.23622047244094491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7"/>
  <sheetViews>
    <sheetView view="pageBreakPreview" topLeftCell="A15" zoomScale="90" zoomScaleNormal="100" zoomScaleSheetLayoutView="90" workbookViewId="0">
      <selection activeCell="E33" sqref="E33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2.42578125" style="2" customWidth="1"/>
    <col min="14" max="14" width="0.85546875" style="2" customWidth="1"/>
    <col min="15" max="15" width="9.140625" style="2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23" width="9.140625" style="2"/>
    <col min="24" max="24" width="15.85546875" style="2" customWidth="1"/>
    <col min="25" max="16384" width="9.140625" style="2"/>
  </cols>
  <sheetData>
    <row r="1" spans="2:28" x14ac:dyDescent="0.25">
      <c r="O1" s="2" t="s">
        <v>48</v>
      </c>
      <c r="P1" s="2">
        <v>50</v>
      </c>
    </row>
    <row r="2" spans="2:28" ht="7.5" customHeight="1" x14ac:dyDescent="0.25"/>
    <row r="3" spans="2:28" ht="91.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">
        <v>220</v>
      </c>
      <c r="M4" s="25" t="s">
        <v>195</v>
      </c>
      <c r="O4" s="11">
        <f>VLOOKUP(P1,Data!B2:O361,1,TRUE)</f>
        <v>50</v>
      </c>
      <c r="P4" s="11" t="s">
        <v>193</v>
      </c>
      <c r="Q4" s="12">
        <f>VLOOKUP(P1,Data!B2:O361,3,TRUE)</f>
        <v>44650</v>
      </c>
      <c r="R4" s="13" t="s">
        <v>199</v>
      </c>
      <c r="S4" s="14">
        <v>44418</v>
      </c>
      <c r="T4" s="11" t="s">
        <v>6</v>
      </c>
      <c r="U4" s="15" t="s">
        <v>197</v>
      </c>
      <c r="V4" s="12">
        <v>44363</v>
      </c>
      <c r="W4" s="11" t="s">
        <v>198</v>
      </c>
      <c r="X4" s="12">
        <v>44410</v>
      </c>
      <c r="Y4" s="11" t="str">
        <f>VLOOKUP(P1,Data!B2:O361,11,TRUE)</f>
        <v xml:space="preserve"> RAHMA YANIS BINTI AM. TK ZAINAL</v>
      </c>
      <c r="Z4" s="11" t="str">
        <f>VLOOKUP(P1,Data!B2:O361,12,TRUE)</f>
        <v>Jalan Imam Bonjol Simp. IV Tangah Jorong II Balai Ahad, Nagari Lubuk Basung, Kecamatan Lubuk Basung, Kabupaten Agam, Kenagarian Lubuk Basung, Lubuk Basung, Kab. Agam, Sumatera Barat</v>
      </c>
      <c r="AA4" s="11" t="str">
        <f>VLOOKUP(P1,Data!B2:O361,13,TRUE)</f>
        <v xml:space="preserve"> GUSMAWARDI. AR BIN ST. RAHMAN</v>
      </c>
      <c r="AB4" s="11" t="str">
        <f>VLOOKUP(P1,Data!B2:O361,14,TRUE)</f>
        <v>Jalan Imam Bonjol Simp. IV Tangah Jorong II Balai Ahad, Nagari Lubuk Basung, Kecamatan Lubuk Basung, Kabupaten Agam, Kenagarian Lubuk Basung, Lubuk Basung, Kab. Agam, Sumatera Barat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53" t="s">
        <v>196</v>
      </c>
      <c r="F6" s="53"/>
      <c r="G6" s="53"/>
      <c r="H6" s="53"/>
      <c r="I6" s="53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">
        <v>6</v>
      </c>
    </row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51" t="s">
        <v>47</v>
      </c>
      <c r="F14" s="51"/>
      <c r="G14" s="51"/>
      <c r="H14" s="51"/>
      <c r="I14" s="51"/>
      <c r="J14" s="51"/>
      <c r="K14" s="51"/>
      <c r="L14" s="51"/>
      <c r="M14" s="51"/>
    </row>
    <row r="16" spans="2:28" x14ac:dyDescent="0.25">
      <c r="G16" s="4" t="s">
        <v>202</v>
      </c>
    </row>
    <row r="18" spans="5:13" x14ac:dyDescent="0.25">
      <c r="H18" s="2" t="s">
        <v>9</v>
      </c>
    </row>
    <row r="19" spans="5:13" x14ac:dyDescent="0.25">
      <c r="M19" s="2" t="s">
        <v>49</v>
      </c>
    </row>
    <row r="20" spans="5:13" ht="16.5" customHeight="1" x14ac:dyDescent="0.25">
      <c r="G20" s="4" t="s">
        <v>201</v>
      </c>
    </row>
    <row r="21" spans="5:13" ht="22.5" customHeight="1" x14ac:dyDescent="0.25">
      <c r="G21" s="4" t="s">
        <v>203</v>
      </c>
    </row>
    <row r="22" spans="5:13" ht="23.25" customHeight="1" x14ac:dyDescent="0.25">
      <c r="G22" s="4" t="s">
        <v>204</v>
      </c>
    </row>
    <row r="24" spans="5:13" ht="100.5" customHeight="1" x14ac:dyDescent="0.25">
      <c r="E24" s="51" t="str">
        <f>"    Terhadap Putusan Pengadilan Agama "&amp;T4&amp;" Nomor "&amp;U4&amp; " tanggal "&amp;TEXT(V4,"dd Mmmm Yyyy")&amp;" yang Saudara kirimkan dengan surat pengantar Nomor  "&amp;W4&amp;" tanggal "&amp;TEXT(X4,"dd Mmmm Yyyy") &amp;" telah kami terima dan telah didaftarkan dalam Buku Register banding Pengadilan Tinggi Agama Padang, nomor "&amp; R4&amp;" tanggal "&amp;TEXT(S4,"dd Mmmm Yyyy")</f>
        <v xml:space="preserve">    Terhadap Putusan Pengadilan Agama Payakumbuh Nomor 71/Pdt.G/2021/PA.Pyk tanggal 16 Juni 2021 yang Saudara kirimkan dengan surat pengantar Nomor  W3-A5/1130/HK.01/VIII/2021 tanggal 02 Agustus 2021 telah kami terima dan telah didaftarkan dalam Buku Register banding Pengadilan Tinggi Agama Padang, nomor 36/Pdt.G/2021/PTA.Pdg tanggal 10 Agustus 2021</v>
      </c>
      <c r="F24" s="51"/>
      <c r="G24" s="51"/>
      <c r="H24" s="51"/>
      <c r="I24" s="51"/>
      <c r="J24" s="51"/>
      <c r="K24" s="51"/>
      <c r="L24" s="51"/>
      <c r="M24" s="51"/>
    </row>
    <row r="25" spans="5:13" ht="8.25" customHeight="1" x14ac:dyDescent="0.25"/>
    <row r="26" spans="5:13" x14ac:dyDescent="0.25">
      <c r="F26" s="2" t="s">
        <v>10</v>
      </c>
    </row>
    <row r="28" spans="5:13" x14ac:dyDescent="0.25">
      <c r="K28" s="9" t="s">
        <v>11</v>
      </c>
    </row>
    <row r="29" spans="5:13" ht="5.25" customHeight="1" x14ac:dyDescent="0.25">
      <c r="K29" s="4"/>
    </row>
    <row r="30" spans="5:13" x14ac:dyDescent="0.25">
      <c r="K30" s="4" t="s">
        <v>194</v>
      </c>
    </row>
    <row r="31" spans="5:13" x14ac:dyDescent="0.25">
      <c r="K31" s="4"/>
    </row>
    <row r="32" spans="5:13" x14ac:dyDescent="0.25">
      <c r="K32" s="4"/>
    </row>
    <row r="33" spans="2:13" x14ac:dyDescent="0.25">
      <c r="K33" s="4"/>
    </row>
    <row r="34" spans="2:13" x14ac:dyDescent="0.25">
      <c r="K34" s="4" t="s">
        <v>200</v>
      </c>
    </row>
    <row r="36" spans="2:13" x14ac:dyDescent="0.25">
      <c r="B36" s="2" t="s">
        <v>12</v>
      </c>
    </row>
    <row r="37" spans="2:13" x14ac:dyDescent="0.25">
      <c r="B37" s="6" t="s">
        <v>205</v>
      </c>
      <c r="C37" s="6"/>
    </row>
    <row r="38" spans="2:13" ht="35.25" customHeight="1" x14ac:dyDescent="0.25">
      <c r="C38" s="52" t="s">
        <v>209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</row>
    <row r="39" spans="2:13" ht="4.5" customHeight="1" x14ac:dyDescent="0.2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2:13" x14ac:dyDescent="0.25">
      <c r="B40" s="8" t="s">
        <v>206</v>
      </c>
      <c r="C40" s="3"/>
    </row>
    <row r="41" spans="2:13" ht="33" customHeight="1" x14ac:dyDescent="0.25">
      <c r="C41" s="51" t="s">
        <v>210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</row>
    <row r="42" spans="2:13" ht="4.5" customHeight="1" x14ac:dyDescent="0.25"/>
    <row r="43" spans="2:13" x14ac:dyDescent="0.25">
      <c r="B43" s="8" t="s">
        <v>207</v>
      </c>
      <c r="C43" s="3"/>
    </row>
    <row r="44" spans="2:13" ht="31.5" customHeight="1" x14ac:dyDescent="0.25">
      <c r="C44" s="51" t="s">
        <v>211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</row>
    <row r="45" spans="2:13" ht="3" customHeight="1" x14ac:dyDescent="0.25"/>
    <row r="46" spans="2:13" x14ac:dyDescent="0.25">
      <c r="B46" s="8" t="s">
        <v>208</v>
      </c>
      <c r="C46" s="3"/>
    </row>
    <row r="47" spans="2:13" ht="35.25" customHeight="1" x14ac:dyDescent="0.25">
      <c r="C47" s="51" t="s">
        <v>212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</row>
  </sheetData>
  <mergeCells count="7">
    <mergeCell ref="C47:M47"/>
    <mergeCell ref="E6:I6"/>
    <mergeCell ref="E14:M14"/>
    <mergeCell ref="E24:M24"/>
    <mergeCell ref="C38:M38"/>
    <mergeCell ref="C41:M41"/>
    <mergeCell ref="C44:M44"/>
  </mergeCells>
  <pageMargins left="0.55118110236220474" right="0.62992125984251968" top="0.36" bottom="0.43307086614173229" header="0.25" footer="0.31496062992125984"/>
  <pageSetup paperSize="9" orientation="portrait" horizontalDpi="4294967292" verticalDpi="598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45"/>
  <sheetViews>
    <sheetView view="pageBreakPreview" topLeftCell="A23" zoomScale="85" zoomScaleNormal="100" zoomScaleSheetLayoutView="85" workbookViewId="0">
      <selection activeCell="P28" sqref="P28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9.42578125" style="2" customWidth="1"/>
    <col min="14" max="14" width="1.7109375" style="2" customWidth="1"/>
    <col min="15" max="15" width="12.85546875" style="2" bestFit="1" customWidth="1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16384" width="9.140625" style="2"/>
  </cols>
  <sheetData>
    <row r="1" spans="2:28" x14ac:dyDescent="0.25">
      <c r="O1" s="2" t="s">
        <v>48</v>
      </c>
      <c r="P1" s="2">
        <v>40</v>
      </c>
    </row>
    <row r="2" spans="2:28" ht="7.5" customHeight="1" x14ac:dyDescent="0.25"/>
    <row r="3" spans="2:28" ht="97.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tr">
        <f>P4</f>
        <v xml:space="preserve">W3-A/0558/HK.05/II/2022 </v>
      </c>
      <c r="M4" s="25" t="str">
        <f>"Padang,  "&amp;TEXT(Q4,"dd Mmmm yyyy")</f>
        <v>Padang,  15 Februari 2022</v>
      </c>
      <c r="O4" s="11">
        <f>VLOOKUP(P1,Data!B2:O361,1,TRUE)</f>
        <v>40</v>
      </c>
      <c r="P4" s="11" t="str">
        <f>VLOOKUP(P1,Data!B2:O361,2,TRUE)</f>
        <v xml:space="preserve">W3-A/0558/HK.05/II/2022 </v>
      </c>
      <c r="Q4" s="12">
        <f>VLOOKUP(P1,Data!B2:O361,3,TRUE)</f>
        <v>44607</v>
      </c>
      <c r="R4" s="13" t="str">
        <f>VLOOKUP(P1,Data!B2:O361,4,TRUE)</f>
        <v>10/Pdt.G/2022/PTA.Pdg</v>
      </c>
      <c r="S4" s="14">
        <f>VLOOKUP(P1,Data!B2:O361,5,TRUE)</f>
        <v>44607</v>
      </c>
      <c r="T4" s="11" t="str">
        <f>VLOOKUP(P1,Data!B2:O361,6,TRUE)</f>
        <v>Muara Labuh</v>
      </c>
      <c r="U4" s="15" t="str">
        <f>VLOOKUP(P1,Data!B2:O361,7,TRUE)</f>
        <v>251/Pdt.G/2021/PA.ML</v>
      </c>
      <c r="V4" s="12">
        <f>VLOOKUP(P1,Data!B2:O361,8,TRUE)</f>
        <v>44567</v>
      </c>
      <c r="W4" s="11" t="str">
        <f>VLOOKUP(P1,Data!B2:O361,9,TRUE)</f>
        <v>W3-A9/301/HK.05/II/2022</v>
      </c>
      <c r="X4" s="11">
        <f>VLOOKUP(P1,Data!B2:O361,10,TRUE)</f>
        <v>44603</v>
      </c>
      <c r="Y4" s="11" t="str">
        <f>VLOOKUP(P1,Data!B2:O361,11,TRUE)</f>
        <v>HARLIYUS MAZERI BINTI BAHARUDIN</v>
      </c>
      <c r="Z4" s="11" t="str">
        <f>VLOOKUP(P1,Data!B2:O361,12,TRUE)</f>
        <v>Jorong Sungai Padi Nagari Lubuk Gadang, Kecamatan Sangir, Kabupaten Solok Selatan.</v>
      </c>
      <c r="AA4" s="11" t="str">
        <f>VLOOKUP(P1,Data!B2:O361,13,TRUE)</f>
        <v>MUSLIM MUIS BIN MUIS</v>
      </c>
      <c r="AB4" s="11" t="str">
        <f>VLOOKUP(P1,Data!B2:O361,14,TRUE)</f>
        <v>Sungai Padi Nagari Lubuk Gadang, Kecamatan Sangir, Kabupaten Solok Selatan.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53" t="str">
        <f>"Penerimaan dan Registrasi Perkara Banding Nomor  "&amp;R4</f>
        <v>Penerimaan dan Registrasi Perkara Banding Nomor  10/Pdt.G/2022/PTA.Pdg</v>
      </c>
      <c r="F6" s="53"/>
      <c r="G6" s="53"/>
      <c r="H6" s="53"/>
      <c r="I6" s="53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tr">
        <f>T4</f>
        <v>Muara Labuh</v>
      </c>
    </row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51" t="s">
        <v>256</v>
      </c>
      <c r="F14" s="51"/>
      <c r="G14" s="51"/>
      <c r="H14" s="51"/>
      <c r="I14" s="51"/>
      <c r="J14" s="51"/>
      <c r="K14" s="51"/>
      <c r="L14" s="51"/>
      <c r="M14" s="51"/>
    </row>
    <row r="16" spans="2:28" x14ac:dyDescent="0.25">
      <c r="G16" s="4" t="str">
        <f>Y4&amp; " sebagai Pembanding"</f>
        <v>HARLIYUS MAZERI BINTI BAHARUDIN sebagai Pembanding</v>
      </c>
    </row>
    <row r="18" spans="5:13" x14ac:dyDescent="0.25">
      <c r="H18" s="2" t="s">
        <v>9</v>
      </c>
    </row>
    <row r="19" spans="5:13" x14ac:dyDescent="0.25">
      <c r="M19" s="2" t="s">
        <v>49</v>
      </c>
    </row>
    <row r="20" spans="5:13" x14ac:dyDescent="0.25">
      <c r="G20" s="4" t="str">
        <f>AA4&amp;" sebagai Terbanding"</f>
        <v>MUSLIM MUIS BIN MUIS sebagai Terbanding</v>
      </c>
    </row>
    <row r="22" spans="5:13" ht="100.5" customHeight="1" x14ac:dyDescent="0.25">
      <c r="E22" s="51" t="str">
        <f>"Terhadap Putusan Pengadilan Agama "&amp;T4&amp;" Nomor "&amp;U4&amp; " tanggal "&amp;TEXT(V4,"dd Mmmm Yyyy")&amp;" yang Saudara kirimkan dengan surat pengantar Nomor  "&amp;W4&amp;" tanggal "&amp;TEXT(X4,"dd Mmmm Yyyy") &amp;" telah kami terima dan telah didaftarkan dalam Buku Register banding Pengadilan Tinggi Agama Padang, nomor "&amp; R4&amp;" tanggal "&amp;TEXT(S4,"dd Mmmm Yyyy")</f>
        <v>Terhadap Putusan Pengadilan Agama Muara Labuh Nomor 251/Pdt.G/2021/PA.ML tanggal 06 Januari 2022 yang Saudara kirimkan dengan surat pengantar Nomor  W3-A9/301/HK.05/II/2022 tanggal 11 Februari 2022 telah kami terima dan telah didaftarkan dalam Buku Register banding Pengadilan Tinggi Agama Padang, nomor 10/Pdt.G/2022/PTA.Pdg tanggal 15 Februari 2022</v>
      </c>
      <c r="F22" s="51"/>
      <c r="G22" s="51"/>
      <c r="H22" s="51"/>
      <c r="I22" s="51"/>
      <c r="J22" s="51"/>
      <c r="K22" s="51"/>
      <c r="L22" s="51"/>
      <c r="M22" s="51"/>
    </row>
    <row r="23" spans="5:13" ht="8.25" customHeight="1" x14ac:dyDescent="0.25"/>
    <row r="24" spans="5:13" x14ac:dyDescent="0.25">
      <c r="E24" s="2" t="s">
        <v>10</v>
      </c>
    </row>
    <row r="26" spans="5:13" x14ac:dyDescent="0.25">
      <c r="K26" s="9" t="s">
        <v>11</v>
      </c>
    </row>
    <row r="27" spans="5:13" ht="5.25" customHeight="1" x14ac:dyDescent="0.25">
      <c r="K27" s="4"/>
    </row>
    <row r="28" spans="5:13" x14ac:dyDescent="0.25">
      <c r="K28" s="4" t="s">
        <v>194</v>
      </c>
    </row>
    <row r="29" spans="5:13" x14ac:dyDescent="0.25">
      <c r="K29" s="4"/>
    </row>
    <row r="30" spans="5:13" x14ac:dyDescent="0.25">
      <c r="K30" s="4"/>
    </row>
    <row r="31" spans="5:13" x14ac:dyDescent="0.25">
      <c r="K31" s="4"/>
    </row>
    <row r="32" spans="5:13" x14ac:dyDescent="0.25">
      <c r="K32" s="4" t="s">
        <v>429</v>
      </c>
    </row>
    <row r="34" spans="2:15" x14ac:dyDescent="0.25">
      <c r="B34" s="2" t="s">
        <v>12</v>
      </c>
    </row>
    <row r="35" spans="2:15" x14ac:dyDescent="0.25">
      <c r="B35" s="6" t="str">
        <f>"1. "&amp;Y4</f>
        <v>1. HARLIYUS MAZERI BINTI BAHARUDIN</v>
      </c>
      <c r="C35" s="6"/>
    </row>
    <row r="36" spans="2:15" ht="51" customHeight="1" x14ac:dyDescent="0.25">
      <c r="C36" s="52" t="str">
        <f>"Tempat Tinggal di "&amp;Z4</f>
        <v>Tempat Tinggal di Jorong Sungai Padi Nagari Lubuk Gadang, Kecamatan Sangir, Kabupaten Solok Selatan.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</row>
    <row r="37" spans="2:15" ht="4.5" customHeight="1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5" x14ac:dyDescent="0.25">
      <c r="B38" s="8" t="str">
        <f>"2. "&amp;AA4</f>
        <v>2. MUSLIM MUIS BIN MUIS</v>
      </c>
      <c r="C38" s="3"/>
    </row>
    <row r="39" spans="2:15" ht="51.75" customHeight="1" x14ac:dyDescent="0.25">
      <c r="C39" s="51" t="str">
        <f>"Tempat tinggal di "&amp;AB4</f>
        <v>Tempat tinggal di Sungai Padi Nagari Lubuk Gadang, Kecamatan Sangir, Kabupaten Solok Selatan.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</row>
    <row r="41" spans="2:15" x14ac:dyDescent="0.25">
      <c r="O41" s="2">
        <v>8116666602</v>
      </c>
    </row>
    <row r="45" spans="2:15" x14ac:dyDescent="0.25">
      <c r="K45" s="2">
        <v>5</v>
      </c>
    </row>
  </sheetData>
  <mergeCells count="5">
    <mergeCell ref="E22:M22"/>
    <mergeCell ref="E14:M14"/>
    <mergeCell ref="E6:I6"/>
    <mergeCell ref="C36:M36"/>
    <mergeCell ref="C39:M39"/>
  </mergeCells>
  <pageMargins left="0.55118110236220474" right="0.62992125984251968" top="0.36" bottom="0.43307086614173229" header="0.25" footer="0.31496062992125984"/>
  <pageSetup paperSize="9"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3"/>
  <sheetViews>
    <sheetView zoomScale="81" zoomScaleNormal="90" workbookViewId="0">
      <pane ySplit="2" topLeftCell="A36" activePane="bottomLeft" state="frozen"/>
      <selection pane="bottomLeft" activeCell="B53" sqref="B53"/>
    </sheetView>
  </sheetViews>
  <sheetFormatPr defaultRowHeight="15" x14ac:dyDescent="0.25"/>
  <cols>
    <col min="1" max="1" width="1.42578125" customWidth="1"/>
    <col min="2" max="2" width="4.140625" bestFit="1" customWidth="1"/>
    <col min="3" max="3" width="13" customWidth="1"/>
    <col min="4" max="4" width="11.5703125" bestFit="1" customWidth="1"/>
    <col min="5" max="5" width="21.7109375" customWidth="1"/>
    <col min="6" max="6" width="11.5703125" bestFit="1" customWidth="1"/>
    <col min="7" max="7" width="9.42578125" customWidth="1"/>
    <col min="8" max="8" width="22.5703125" customWidth="1"/>
    <col min="9" max="9" width="25" bestFit="1" customWidth="1"/>
    <col min="10" max="10" width="26.42578125" bestFit="1" customWidth="1"/>
    <col min="11" max="11" width="17" customWidth="1"/>
    <col min="12" max="12" width="16.28515625" customWidth="1"/>
    <col min="13" max="13" width="27" customWidth="1"/>
    <col min="14" max="15" width="17" customWidth="1"/>
    <col min="19" max="19" width="39.5703125" style="34" customWidth="1"/>
    <col min="21" max="21" width="13.85546875" customWidth="1"/>
    <col min="22" max="24" width="11.5703125" bestFit="1" customWidth="1"/>
  </cols>
  <sheetData>
    <row r="1" spans="2:24" ht="45" customHeight="1" x14ac:dyDescent="0.25">
      <c r="P1" s="57" t="s">
        <v>13</v>
      </c>
      <c r="Q1" s="59" t="s">
        <v>112</v>
      </c>
      <c r="R1" s="59" t="s">
        <v>113</v>
      </c>
      <c r="S1" s="59" t="s">
        <v>114</v>
      </c>
      <c r="T1" s="59" t="s">
        <v>115</v>
      </c>
      <c r="U1" s="54" t="s">
        <v>116</v>
      </c>
      <c r="V1" s="55"/>
      <c r="W1" s="55"/>
      <c r="X1" s="56"/>
    </row>
    <row r="2" spans="2:24" s="1" customFormat="1" ht="69" customHeight="1" x14ac:dyDescent="0.25">
      <c r="B2" s="16" t="s">
        <v>13</v>
      </c>
      <c r="C2" s="16" t="s">
        <v>15</v>
      </c>
      <c r="D2" s="16" t="s">
        <v>14</v>
      </c>
      <c r="E2" s="16" t="s">
        <v>16</v>
      </c>
      <c r="F2" s="16" t="s">
        <v>18</v>
      </c>
      <c r="G2" s="16" t="s">
        <v>25</v>
      </c>
      <c r="H2" s="47" t="s">
        <v>17</v>
      </c>
      <c r="I2" s="16" t="s">
        <v>20</v>
      </c>
      <c r="J2" s="16" t="s">
        <v>19</v>
      </c>
      <c r="K2" s="16" t="s">
        <v>29</v>
      </c>
      <c r="L2" s="16" t="s">
        <v>21</v>
      </c>
      <c r="M2" s="16" t="s">
        <v>22</v>
      </c>
      <c r="N2" s="16" t="s">
        <v>23</v>
      </c>
      <c r="O2" s="16" t="s">
        <v>24</v>
      </c>
      <c r="P2" s="58"/>
      <c r="Q2" s="60"/>
      <c r="R2" s="60"/>
      <c r="S2" s="60"/>
      <c r="T2" s="60"/>
      <c r="U2" s="30" t="s">
        <v>117</v>
      </c>
      <c r="V2" s="30" t="s">
        <v>118</v>
      </c>
      <c r="W2" s="30" t="s">
        <v>119</v>
      </c>
      <c r="X2" s="30" t="s">
        <v>120</v>
      </c>
    </row>
    <row r="3" spans="2:24" ht="127.5" customHeight="1" x14ac:dyDescent="0.25">
      <c r="B3" s="17">
        <v>1</v>
      </c>
      <c r="C3" s="17" t="s">
        <v>91</v>
      </c>
      <c r="D3" s="18">
        <v>44209</v>
      </c>
      <c r="E3" s="17" t="s">
        <v>26</v>
      </c>
      <c r="F3" s="19">
        <v>44200</v>
      </c>
      <c r="G3" s="17" t="s">
        <v>27</v>
      </c>
      <c r="H3" s="20" t="s">
        <v>28</v>
      </c>
      <c r="I3" s="18">
        <v>44118</v>
      </c>
      <c r="J3" s="17" t="s">
        <v>88</v>
      </c>
      <c r="K3" s="18">
        <v>44187</v>
      </c>
      <c r="L3" s="17" t="s">
        <v>30</v>
      </c>
      <c r="M3" s="17" t="s">
        <v>31</v>
      </c>
      <c r="N3" s="17" t="s">
        <v>32</v>
      </c>
      <c r="O3" s="17" t="s">
        <v>33</v>
      </c>
      <c r="P3" s="31">
        <v>1</v>
      </c>
      <c r="Q3" s="32" t="s">
        <v>26</v>
      </c>
      <c r="R3" s="32" t="s">
        <v>121</v>
      </c>
      <c r="S3" s="32" t="s">
        <v>122</v>
      </c>
      <c r="T3" s="32" t="s">
        <v>123</v>
      </c>
      <c r="U3" s="33">
        <v>44200</v>
      </c>
      <c r="V3" s="33">
        <v>44200</v>
      </c>
      <c r="W3" s="33">
        <v>44210</v>
      </c>
      <c r="X3" s="33">
        <v>44217</v>
      </c>
    </row>
    <row r="4" spans="2:24" ht="105" x14ac:dyDescent="0.25">
      <c r="B4" s="17">
        <v>2</v>
      </c>
      <c r="C4" s="17" t="s">
        <v>92</v>
      </c>
      <c r="D4" s="18">
        <v>44209</v>
      </c>
      <c r="E4" s="17" t="s">
        <v>34</v>
      </c>
      <c r="F4" s="18">
        <v>44200</v>
      </c>
      <c r="G4" s="17" t="s">
        <v>35</v>
      </c>
      <c r="H4" s="17" t="s">
        <v>36</v>
      </c>
      <c r="I4" s="18">
        <v>44148</v>
      </c>
      <c r="J4" s="17" t="s">
        <v>89</v>
      </c>
      <c r="K4" s="18">
        <v>44182</v>
      </c>
      <c r="L4" s="17" t="s">
        <v>37</v>
      </c>
      <c r="M4" s="17" t="s">
        <v>38</v>
      </c>
      <c r="N4" s="17" t="s">
        <v>45</v>
      </c>
      <c r="O4" s="17" t="s">
        <v>46</v>
      </c>
      <c r="P4" s="31">
        <v>2</v>
      </c>
      <c r="Q4" s="32" t="s">
        <v>34</v>
      </c>
      <c r="R4" s="32" t="s">
        <v>124</v>
      </c>
      <c r="S4" s="32" t="s">
        <v>125</v>
      </c>
      <c r="T4" s="32" t="s">
        <v>126</v>
      </c>
      <c r="U4" s="33">
        <v>44200</v>
      </c>
      <c r="V4" s="33">
        <v>44200</v>
      </c>
      <c r="W4" s="33">
        <v>44210</v>
      </c>
      <c r="X4" s="33">
        <v>44222</v>
      </c>
    </row>
    <row r="5" spans="2:24" ht="135" x14ac:dyDescent="0.25">
      <c r="B5" s="17">
        <v>3</v>
      </c>
      <c r="C5" s="17" t="s">
        <v>93</v>
      </c>
      <c r="D5" s="18">
        <v>44209</v>
      </c>
      <c r="E5" s="17" t="s">
        <v>39</v>
      </c>
      <c r="F5" s="18">
        <v>44200</v>
      </c>
      <c r="G5" s="17" t="s">
        <v>6</v>
      </c>
      <c r="H5" s="17" t="s">
        <v>40</v>
      </c>
      <c r="I5" s="18">
        <v>44152</v>
      </c>
      <c r="J5" s="17" t="s">
        <v>87</v>
      </c>
      <c r="K5" s="18">
        <v>44193</v>
      </c>
      <c r="L5" s="17" t="s">
        <v>41</v>
      </c>
      <c r="M5" s="17" t="s">
        <v>42</v>
      </c>
      <c r="N5" s="17" t="s">
        <v>43</v>
      </c>
      <c r="O5" s="17" t="s">
        <v>44</v>
      </c>
      <c r="P5" s="31">
        <v>3</v>
      </c>
      <c r="Q5" s="32" t="s">
        <v>39</v>
      </c>
      <c r="R5" s="32" t="s">
        <v>124</v>
      </c>
      <c r="S5" s="32" t="s">
        <v>127</v>
      </c>
      <c r="T5" s="32" t="s">
        <v>128</v>
      </c>
      <c r="U5" s="33">
        <v>44200</v>
      </c>
      <c r="V5" s="33">
        <v>44223</v>
      </c>
      <c r="W5" s="33">
        <v>44210</v>
      </c>
      <c r="X5" s="33">
        <v>44224</v>
      </c>
    </row>
    <row r="6" spans="2:24" ht="105" x14ac:dyDescent="0.25">
      <c r="B6" s="17">
        <v>4</v>
      </c>
      <c r="C6" s="17" t="s">
        <v>94</v>
      </c>
      <c r="D6" s="18">
        <v>44209</v>
      </c>
      <c r="E6" s="17" t="s">
        <v>50</v>
      </c>
      <c r="F6" s="18">
        <v>44201</v>
      </c>
      <c r="G6" s="17" t="s">
        <v>51</v>
      </c>
      <c r="H6" s="17" t="s">
        <v>52</v>
      </c>
      <c r="I6" s="18">
        <v>44145</v>
      </c>
      <c r="J6" s="17" t="s">
        <v>90</v>
      </c>
      <c r="K6" s="18">
        <v>44190</v>
      </c>
      <c r="L6" s="17" t="s">
        <v>53</v>
      </c>
      <c r="M6" s="17" t="s">
        <v>54</v>
      </c>
      <c r="N6" s="17" t="s">
        <v>55</v>
      </c>
      <c r="O6" s="17" t="s">
        <v>56</v>
      </c>
      <c r="P6" s="31">
        <v>4</v>
      </c>
      <c r="Q6" s="32" t="s">
        <v>50</v>
      </c>
      <c r="R6" s="32" t="s">
        <v>121</v>
      </c>
      <c r="S6" s="32" t="s">
        <v>129</v>
      </c>
      <c r="T6" s="32" t="s">
        <v>130</v>
      </c>
      <c r="U6" s="33">
        <v>44201</v>
      </c>
      <c r="V6" s="33">
        <v>44201</v>
      </c>
      <c r="W6" s="33">
        <v>44210</v>
      </c>
      <c r="X6" s="33">
        <v>44215</v>
      </c>
    </row>
    <row r="7" spans="2:24" ht="120" x14ac:dyDescent="0.25">
      <c r="B7" s="17">
        <v>5</v>
      </c>
      <c r="C7" s="21" t="s">
        <v>95</v>
      </c>
      <c r="D7" s="18">
        <v>44209</v>
      </c>
      <c r="E7" s="17" t="s">
        <v>57</v>
      </c>
      <c r="F7" s="22">
        <v>44202</v>
      </c>
      <c r="G7" s="17" t="s">
        <v>58</v>
      </c>
      <c r="H7" s="17" t="s">
        <v>59</v>
      </c>
      <c r="I7" s="22">
        <v>44160</v>
      </c>
      <c r="J7" s="17" t="s">
        <v>86</v>
      </c>
      <c r="K7" s="22">
        <v>44200</v>
      </c>
      <c r="L7" s="17" t="s">
        <v>60</v>
      </c>
      <c r="M7" s="17" t="s">
        <v>61</v>
      </c>
      <c r="N7" s="17" t="s">
        <v>62</v>
      </c>
      <c r="O7" s="17" t="s">
        <v>63</v>
      </c>
      <c r="P7" s="31">
        <v>5</v>
      </c>
      <c r="Q7" s="32" t="s">
        <v>57</v>
      </c>
      <c r="R7" s="32" t="s">
        <v>121</v>
      </c>
      <c r="S7" s="32" t="s">
        <v>131</v>
      </c>
      <c r="T7" s="32" t="s">
        <v>132</v>
      </c>
      <c r="U7" s="33">
        <v>44202</v>
      </c>
      <c r="V7" s="33">
        <v>44202</v>
      </c>
      <c r="W7" s="33">
        <v>44209</v>
      </c>
      <c r="X7" s="33">
        <v>44230</v>
      </c>
    </row>
    <row r="8" spans="2:24" ht="180" x14ac:dyDescent="0.25">
      <c r="B8" s="17">
        <v>6</v>
      </c>
      <c r="C8" s="21" t="s">
        <v>96</v>
      </c>
      <c r="D8" s="18">
        <v>44209</v>
      </c>
      <c r="E8" s="17" t="s">
        <v>64</v>
      </c>
      <c r="F8" s="22">
        <v>44203</v>
      </c>
      <c r="G8" s="17" t="s">
        <v>65</v>
      </c>
      <c r="H8" s="17" t="s">
        <v>66</v>
      </c>
      <c r="I8" s="22">
        <v>44159</v>
      </c>
      <c r="J8" s="17" t="s">
        <v>85</v>
      </c>
      <c r="K8" s="22">
        <v>44202</v>
      </c>
      <c r="L8" s="17" t="s">
        <v>67</v>
      </c>
      <c r="M8" s="17" t="s">
        <v>68</v>
      </c>
      <c r="N8" s="17" t="s">
        <v>69</v>
      </c>
      <c r="O8" s="17" t="s">
        <v>70</v>
      </c>
      <c r="P8" s="31">
        <v>6</v>
      </c>
      <c r="Q8" s="32" t="s">
        <v>64</v>
      </c>
      <c r="R8" s="32" t="s">
        <v>124</v>
      </c>
      <c r="S8" s="32" t="s">
        <v>133</v>
      </c>
      <c r="T8" s="32" t="s">
        <v>134</v>
      </c>
      <c r="U8" s="33">
        <v>44203</v>
      </c>
      <c r="V8" s="33">
        <v>44203</v>
      </c>
      <c r="W8" s="33">
        <v>44210</v>
      </c>
      <c r="X8" s="33">
        <v>44224</v>
      </c>
    </row>
    <row r="9" spans="2:24" ht="120" x14ac:dyDescent="0.25">
      <c r="B9" s="17">
        <v>7</v>
      </c>
      <c r="C9" s="17" t="s">
        <v>97</v>
      </c>
      <c r="D9" s="18">
        <v>44209</v>
      </c>
      <c r="E9" s="17" t="s">
        <v>71</v>
      </c>
      <c r="F9" s="22">
        <v>44204</v>
      </c>
      <c r="G9" s="17" t="s">
        <v>72</v>
      </c>
      <c r="H9" s="17" t="s">
        <v>73</v>
      </c>
      <c r="I9" s="18">
        <v>44152</v>
      </c>
      <c r="J9" s="17" t="s">
        <v>80</v>
      </c>
      <c r="K9" s="22">
        <v>44202</v>
      </c>
      <c r="L9" s="17" t="s">
        <v>81</v>
      </c>
      <c r="M9" s="17" t="s">
        <v>83</v>
      </c>
      <c r="N9" s="17" t="s">
        <v>82</v>
      </c>
      <c r="O9" s="17" t="s">
        <v>84</v>
      </c>
      <c r="P9" s="31">
        <v>7</v>
      </c>
      <c r="Q9" s="32" t="s">
        <v>71</v>
      </c>
      <c r="R9" s="32" t="s">
        <v>124</v>
      </c>
      <c r="S9" s="32" t="s">
        <v>135</v>
      </c>
      <c r="T9" s="32" t="s">
        <v>136</v>
      </c>
      <c r="U9" s="33">
        <v>44204</v>
      </c>
      <c r="V9" s="33">
        <v>44204</v>
      </c>
      <c r="W9" s="33">
        <v>44217</v>
      </c>
      <c r="X9" s="33">
        <v>44222</v>
      </c>
    </row>
    <row r="10" spans="2:24" ht="120" x14ac:dyDescent="0.25">
      <c r="B10" s="17">
        <v>8</v>
      </c>
      <c r="C10" s="21" t="s">
        <v>98</v>
      </c>
      <c r="D10" s="18">
        <v>44209</v>
      </c>
      <c r="E10" s="17" t="s">
        <v>74</v>
      </c>
      <c r="F10" s="22">
        <v>44207</v>
      </c>
      <c r="G10" s="17" t="s">
        <v>75</v>
      </c>
      <c r="H10" s="17" t="s">
        <v>76</v>
      </c>
      <c r="I10" s="22">
        <v>44172</v>
      </c>
      <c r="J10" s="17" t="s">
        <v>79</v>
      </c>
      <c r="K10" s="23">
        <v>44204</v>
      </c>
      <c r="L10" s="17" t="s">
        <v>77</v>
      </c>
      <c r="M10" s="17" t="s">
        <v>100</v>
      </c>
      <c r="N10" s="17" t="s">
        <v>78</v>
      </c>
      <c r="O10" s="17" t="s">
        <v>99</v>
      </c>
      <c r="P10" s="31">
        <v>8</v>
      </c>
      <c r="Q10" s="32" t="s">
        <v>74</v>
      </c>
      <c r="R10" s="32" t="s">
        <v>124</v>
      </c>
      <c r="S10" s="32" t="s">
        <v>127</v>
      </c>
      <c r="T10" s="32" t="s">
        <v>137</v>
      </c>
      <c r="U10" s="33">
        <v>44207</v>
      </c>
      <c r="V10" s="33">
        <v>44216</v>
      </c>
      <c r="W10" s="33">
        <v>44217</v>
      </c>
      <c r="X10" s="32" t="s">
        <v>7</v>
      </c>
    </row>
    <row r="11" spans="2:24" ht="60" x14ac:dyDescent="0.25">
      <c r="B11" s="24">
        <v>9</v>
      </c>
      <c r="C11" s="24"/>
      <c r="D11" s="24"/>
      <c r="E11" s="17" t="s">
        <v>101</v>
      </c>
      <c r="F11" s="26">
        <v>44221</v>
      </c>
      <c r="G11" s="24" t="s">
        <v>35</v>
      </c>
      <c r="H11" s="24" t="s">
        <v>102</v>
      </c>
      <c r="I11" s="27">
        <v>44180</v>
      </c>
      <c r="J11" s="24" t="s">
        <v>103</v>
      </c>
      <c r="K11" s="26">
        <v>44218</v>
      </c>
      <c r="L11" s="24"/>
      <c r="M11" s="24"/>
      <c r="N11" s="24"/>
      <c r="O11" s="24"/>
      <c r="P11" s="31">
        <v>9</v>
      </c>
      <c r="Q11" s="32" t="s">
        <v>101</v>
      </c>
      <c r="R11" s="32" t="s">
        <v>124</v>
      </c>
      <c r="S11" s="32" t="s">
        <v>129</v>
      </c>
      <c r="T11" s="32" t="s">
        <v>138</v>
      </c>
      <c r="U11" s="33">
        <v>44221</v>
      </c>
      <c r="V11" s="33">
        <v>44221</v>
      </c>
      <c r="W11" s="33">
        <v>44231</v>
      </c>
      <c r="X11" s="32" t="s">
        <v>7</v>
      </c>
    </row>
    <row r="12" spans="2:24" ht="120" x14ac:dyDescent="0.25">
      <c r="B12" s="24">
        <v>10</v>
      </c>
      <c r="C12" s="28" t="s">
        <v>111</v>
      </c>
      <c r="D12" s="29">
        <v>44228</v>
      </c>
      <c r="E12" s="24" t="s">
        <v>110</v>
      </c>
      <c r="F12" s="26">
        <v>44228</v>
      </c>
      <c r="G12" s="24" t="s">
        <v>51</v>
      </c>
      <c r="H12" s="24" t="s">
        <v>104</v>
      </c>
      <c r="I12" s="26">
        <v>44172</v>
      </c>
      <c r="J12" s="24" t="s">
        <v>105</v>
      </c>
      <c r="K12" s="26">
        <v>44224</v>
      </c>
      <c r="L12" s="24" t="s">
        <v>106</v>
      </c>
      <c r="M12" s="28" t="s">
        <v>108</v>
      </c>
      <c r="N12" s="24" t="s">
        <v>107</v>
      </c>
      <c r="O12" s="28" t="s">
        <v>109</v>
      </c>
      <c r="Q12" t="s">
        <v>110</v>
      </c>
      <c r="R12" t="s">
        <v>121</v>
      </c>
      <c r="S12" s="34" t="s">
        <v>131</v>
      </c>
      <c r="T12" t="s">
        <v>176</v>
      </c>
      <c r="U12" s="35">
        <v>44228</v>
      </c>
      <c r="V12" s="35">
        <v>44228</v>
      </c>
      <c r="W12" s="35">
        <v>44237</v>
      </c>
      <c r="X12" s="35">
        <v>44250</v>
      </c>
    </row>
    <row r="13" spans="2:24" ht="105" x14ac:dyDescent="0.25">
      <c r="B13" s="24">
        <v>11</v>
      </c>
      <c r="C13" s="24" t="s">
        <v>145</v>
      </c>
      <c r="D13" s="26">
        <v>44235</v>
      </c>
      <c r="E13" s="24" t="s">
        <v>139</v>
      </c>
      <c r="F13" s="26">
        <v>44235</v>
      </c>
      <c r="G13" s="24" t="s">
        <v>6</v>
      </c>
      <c r="H13" s="24" t="s">
        <v>140</v>
      </c>
      <c r="I13" s="27">
        <v>44188</v>
      </c>
      <c r="J13" s="24" t="s">
        <v>143</v>
      </c>
      <c r="K13" s="27">
        <v>44230</v>
      </c>
      <c r="L13" s="24" t="s">
        <v>141</v>
      </c>
      <c r="M13" s="28" t="s">
        <v>144</v>
      </c>
      <c r="N13" s="24" t="s">
        <v>142</v>
      </c>
      <c r="O13" s="28" t="s">
        <v>144</v>
      </c>
      <c r="Q13" t="s">
        <v>139</v>
      </c>
      <c r="R13" t="s">
        <v>177</v>
      </c>
      <c r="S13" s="34" t="s">
        <v>122</v>
      </c>
      <c r="T13" t="s">
        <v>178</v>
      </c>
      <c r="U13" s="35">
        <v>44235</v>
      </c>
      <c r="V13" s="35">
        <v>44235</v>
      </c>
      <c r="W13" s="35">
        <v>44249</v>
      </c>
      <c r="X13" s="35">
        <v>44257</v>
      </c>
    </row>
    <row r="14" spans="2:24" ht="90" x14ac:dyDescent="0.25">
      <c r="B14" s="24">
        <v>12</v>
      </c>
      <c r="C14" s="28" t="s">
        <v>152</v>
      </c>
      <c r="D14" s="26">
        <v>44237</v>
      </c>
      <c r="E14" s="24" t="s">
        <v>146</v>
      </c>
      <c r="F14" s="26">
        <v>44236</v>
      </c>
      <c r="G14" s="24" t="s">
        <v>27</v>
      </c>
      <c r="H14" s="24" t="s">
        <v>147</v>
      </c>
      <c r="I14" s="26">
        <v>44194</v>
      </c>
      <c r="J14" s="24" t="s">
        <v>148</v>
      </c>
      <c r="K14" s="26">
        <v>44235</v>
      </c>
      <c r="L14" s="24" t="s">
        <v>149</v>
      </c>
      <c r="M14" s="28" t="s">
        <v>151</v>
      </c>
      <c r="N14" s="24" t="s">
        <v>150</v>
      </c>
      <c r="O14" s="28" t="s">
        <v>151</v>
      </c>
      <c r="Q14" t="s">
        <v>146</v>
      </c>
      <c r="R14" t="s">
        <v>121</v>
      </c>
      <c r="S14" s="34" t="s">
        <v>135</v>
      </c>
      <c r="T14" t="s">
        <v>179</v>
      </c>
      <c r="U14" s="35">
        <v>44236</v>
      </c>
      <c r="V14" s="35">
        <v>44237</v>
      </c>
      <c r="W14" s="35">
        <v>44250</v>
      </c>
      <c r="X14" s="35">
        <v>44250</v>
      </c>
    </row>
    <row r="15" spans="2:24" ht="60" x14ac:dyDescent="0.25">
      <c r="B15" s="24">
        <v>13</v>
      </c>
      <c r="C15" s="24" t="s">
        <v>160</v>
      </c>
      <c r="D15" s="26">
        <v>44249</v>
      </c>
      <c r="E15" s="24" t="s">
        <v>153</v>
      </c>
      <c r="F15" s="26">
        <v>44249</v>
      </c>
      <c r="G15" s="24" t="s">
        <v>65</v>
      </c>
      <c r="H15" s="24" t="s">
        <v>154</v>
      </c>
      <c r="I15" s="26">
        <v>44216</v>
      </c>
      <c r="J15" s="24" t="s">
        <v>155</v>
      </c>
      <c r="K15" s="26">
        <v>44245</v>
      </c>
      <c r="L15" s="24" t="s">
        <v>156</v>
      </c>
      <c r="M15" s="24" t="s">
        <v>158</v>
      </c>
      <c r="N15" s="24" t="s">
        <v>157</v>
      </c>
      <c r="O15" s="24" t="s">
        <v>159</v>
      </c>
      <c r="Q15" t="s">
        <v>153</v>
      </c>
      <c r="R15" t="s">
        <v>180</v>
      </c>
      <c r="S15" s="34" t="s">
        <v>133</v>
      </c>
      <c r="T15" t="s">
        <v>181</v>
      </c>
      <c r="U15" s="35">
        <v>44249</v>
      </c>
      <c r="V15" s="35">
        <v>44249</v>
      </c>
      <c r="W15" s="35">
        <v>44256</v>
      </c>
      <c r="X15" s="35" t="s">
        <v>7</v>
      </c>
    </row>
    <row r="16" spans="2:24" ht="45" x14ac:dyDescent="0.25">
      <c r="B16" s="24">
        <v>14</v>
      </c>
      <c r="C16" s="24" t="s">
        <v>168</v>
      </c>
      <c r="D16" s="26">
        <v>44251</v>
      </c>
      <c r="E16" s="24" t="s">
        <v>161</v>
      </c>
      <c r="F16" s="26">
        <v>44251</v>
      </c>
      <c r="G16" s="24" t="s">
        <v>72</v>
      </c>
      <c r="H16" s="24" t="s">
        <v>162</v>
      </c>
      <c r="I16" s="26">
        <v>44203</v>
      </c>
      <c r="J16" s="24" t="s">
        <v>163</v>
      </c>
      <c r="K16" s="26">
        <v>44246</v>
      </c>
      <c r="L16" s="24" t="s">
        <v>165</v>
      </c>
      <c r="M16" s="24" t="s">
        <v>166</v>
      </c>
      <c r="N16" s="24" t="s">
        <v>164</v>
      </c>
      <c r="O16" s="24" t="s">
        <v>167</v>
      </c>
      <c r="Q16" t="s">
        <v>161</v>
      </c>
      <c r="R16" t="s">
        <v>121</v>
      </c>
      <c r="S16" s="34" t="s">
        <v>182</v>
      </c>
      <c r="T16" t="s">
        <v>128</v>
      </c>
      <c r="U16" s="35">
        <v>44251</v>
      </c>
      <c r="V16" s="35">
        <v>44251</v>
      </c>
      <c r="W16" s="35">
        <v>44259</v>
      </c>
      <c r="X16" s="35" t="s">
        <v>7</v>
      </c>
    </row>
    <row r="17" spans="2:15" x14ac:dyDescent="0.25">
      <c r="B17" s="24">
        <v>15</v>
      </c>
      <c r="C17" s="24" t="s">
        <v>171</v>
      </c>
      <c r="D17" s="26">
        <v>44259</v>
      </c>
      <c r="E17" s="24" t="s">
        <v>169</v>
      </c>
      <c r="F17" s="26">
        <v>44259</v>
      </c>
      <c r="G17" s="24" t="s">
        <v>51</v>
      </c>
      <c r="H17" s="24" t="s">
        <v>170</v>
      </c>
      <c r="I17" s="27">
        <v>44216</v>
      </c>
      <c r="J17" s="24"/>
      <c r="K17" s="24"/>
      <c r="L17" s="24"/>
      <c r="M17" s="24"/>
      <c r="N17" s="24"/>
      <c r="O17" s="24"/>
    </row>
    <row r="18" spans="2:15" x14ac:dyDescent="0.25">
      <c r="B18" s="24">
        <v>16</v>
      </c>
      <c r="C18" s="24" t="s">
        <v>175</v>
      </c>
      <c r="D18" s="26">
        <v>44263</v>
      </c>
      <c r="E18" s="24" t="s">
        <v>172</v>
      </c>
      <c r="F18" s="26">
        <v>44263</v>
      </c>
      <c r="G18" s="24" t="s">
        <v>27</v>
      </c>
      <c r="H18" s="24" t="s">
        <v>173</v>
      </c>
      <c r="I18" s="26">
        <v>44224</v>
      </c>
      <c r="J18" s="24" t="s">
        <v>174</v>
      </c>
      <c r="K18" s="26">
        <v>44256</v>
      </c>
      <c r="L18" s="24"/>
      <c r="M18" s="24"/>
      <c r="N18" s="24"/>
      <c r="O18" s="24"/>
    </row>
    <row r="19" spans="2:15" x14ac:dyDescent="0.25">
      <c r="B19" s="24">
        <v>17</v>
      </c>
      <c r="C19" s="24"/>
      <c r="D19" s="24"/>
      <c r="E19" s="24" t="s">
        <v>183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2:15" x14ac:dyDescent="0.25">
      <c r="B20" s="38">
        <v>18</v>
      </c>
      <c r="E20" s="24" t="s">
        <v>184</v>
      </c>
    </row>
    <row r="21" spans="2:15" x14ac:dyDescent="0.25">
      <c r="B21" s="38">
        <v>19</v>
      </c>
      <c r="C21" t="s">
        <v>193</v>
      </c>
      <c r="D21" s="35">
        <v>44285</v>
      </c>
      <c r="E21" s="24" t="s">
        <v>185</v>
      </c>
      <c r="F21" s="35">
        <v>44285</v>
      </c>
      <c r="G21" t="s">
        <v>186</v>
      </c>
      <c r="H21" t="s">
        <v>187</v>
      </c>
      <c r="I21" s="37">
        <v>44237</v>
      </c>
      <c r="J21" t="s">
        <v>188</v>
      </c>
      <c r="K21" s="37">
        <v>373002</v>
      </c>
      <c r="L21" t="s">
        <v>189</v>
      </c>
      <c r="M21" s="37" t="s">
        <v>192</v>
      </c>
      <c r="N21" t="s">
        <v>190</v>
      </c>
      <c r="O21" s="37" t="s">
        <v>191</v>
      </c>
    </row>
    <row r="22" spans="2:15" x14ac:dyDescent="0.25">
      <c r="B22" s="38">
        <v>20</v>
      </c>
      <c r="C22" t="s">
        <v>221</v>
      </c>
      <c r="D22" s="35">
        <v>44420</v>
      </c>
      <c r="E22" s="24" t="s">
        <v>213</v>
      </c>
      <c r="F22" s="35">
        <v>44420</v>
      </c>
      <c r="G22" t="s">
        <v>72</v>
      </c>
      <c r="H22" s="39" t="s">
        <v>214</v>
      </c>
      <c r="I22" s="37">
        <v>44376</v>
      </c>
      <c r="J22" t="s">
        <v>215</v>
      </c>
      <c r="K22" s="35">
        <v>44417</v>
      </c>
      <c r="L22" t="s">
        <v>216</v>
      </c>
      <c r="M22" t="s">
        <v>219</v>
      </c>
      <c r="N22" t="s">
        <v>217</v>
      </c>
      <c r="O22" t="s">
        <v>218</v>
      </c>
    </row>
    <row r="23" spans="2:15" x14ac:dyDescent="0.25">
      <c r="B23" s="38">
        <v>21</v>
      </c>
      <c r="E23" s="24" t="s">
        <v>213</v>
      </c>
    </row>
    <row r="24" spans="2:15" x14ac:dyDescent="0.25">
      <c r="B24" s="38">
        <v>22</v>
      </c>
      <c r="D24" s="35">
        <v>44459</v>
      </c>
      <c r="E24" s="24" t="s">
        <v>222</v>
      </c>
    </row>
    <row r="25" spans="2:15" x14ac:dyDescent="0.25">
      <c r="B25" s="38">
        <v>22</v>
      </c>
      <c r="E25" s="24" t="s">
        <v>223</v>
      </c>
    </row>
    <row r="26" spans="2:15" x14ac:dyDescent="0.25">
      <c r="B26" s="38">
        <v>23</v>
      </c>
      <c r="C26" s="41" t="s">
        <v>230</v>
      </c>
      <c r="D26" s="35">
        <v>44459</v>
      </c>
      <c r="E26" s="24" t="s">
        <v>224</v>
      </c>
      <c r="F26" s="35">
        <v>44456</v>
      </c>
      <c r="G26" t="s">
        <v>51</v>
      </c>
      <c r="H26" t="s">
        <v>225</v>
      </c>
      <c r="I26" s="35">
        <v>44410</v>
      </c>
      <c r="J26" t="s">
        <v>226</v>
      </c>
      <c r="K26" s="35">
        <v>44449</v>
      </c>
      <c r="L26" t="s">
        <v>227</v>
      </c>
      <c r="M26" s="35" t="s">
        <v>229</v>
      </c>
      <c r="N26" t="s">
        <v>228</v>
      </c>
      <c r="O26" s="35" t="s">
        <v>229</v>
      </c>
    </row>
    <row r="27" spans="2:15" ht="45" x14ac:dyDescent="0.25">
      <c r="B27" s="38">
        <v>24</v>
      </c>
      <c r="C27" s="34" t="s">
        <v>240</v>
      </c>
      <c r="D27" s="35">
        <v>44474</v>
      </c>
      <c r="E27" s="24" t="s">
        <v>232</v>
      </c>
      <c r="F27" s="35">
        <v>44473</v>
      </c>
      <c r="G27" t="s">
        <v>233</v>
      </c>
      <c r="H27" t="s">
        <v>234</v>
      </c>
      <c r="I27" s="37">
        <v>44432</v>
      </c>
      <c r="J27" t="s">
        <v>235</v>
      </c>
      <c r="K27" s="35">
        <v>44469</v>
      </c>
      <c r="L27" t="s">
        <v>236</v>
      </c>
      <c r="M27" t="s">
        <v>238</v>
      </c>
      <c r="N27" t="s">
        <v>237</v>
      </c>
      <c r="O27" t="s">
        <v>239</v>
      </c>
    </row>
    <row r="28" spans="2:15" ht="45" x14ac:dyDescent="0.25">
      <c r="B28" s="38">
        <v>25</v>
      </c>
      <c r="C28" s="34" t="s">
        <v>254</v>
      </c>
      <c r="D28" s="35">
        <v>44516</v>
      </c>
      <c r="E28" s="24" t="s">
        <v>241</v>
      </c>
      <c r="F28" s="35">
        <v>44515</v>
      </c>
      <c r="G28" t="s">
        <v>233</v>
      </c>
      <c r="H28" t="s">
        <v>243</v>
      </c>
      <c r="J28" t="s">
        <v>245</v>
      </c>
      <c r="K28" s="35">
        <v>44509</v>
      </c>
      <c r="L28" t="s">
        <v>247</v>
      </c>
      <c r="M28" t="s">
        <v>251</v>
      </c>
      <c r="N28" t="s">
        <v>248</v>
      </c>
      <c r="O28" t="s">
        <v>251</v>
      </c>
    </row>
    <row r="29" spans="2:15" x14ac:dyDescent="0.25">
      <c r="B29" s="38">
        <v>26</v>
      </c>
      <c r="C29" s="41" t="s">
        <v>255</v>
      </c>
      <c r="D29" s="35">
        <v>44516</v>
      </c>
      <c r="E29" s="24" t="s">
        <v>242</v>
      </c>
      <c r="F29" s="35">
        <v>44515</v>
      </c>
      <c r="G29" t="s">
        <v>231</v>
      </c>
      <c r="H29" t="s">
        <v>244</v>
      </c>
      <c r="J29" t="s">
        <v>246</v>
      </c>
      <c r="K29" s="35">
        <v>44511</v>
      </c>
      <c r="L29" t="s">
        <v>249</v>
      </c>
      <c r="M29" t="s">
        <v>252</v>
      </c>
      <c r="N29" t="s">
        <v>250</v>
      </c>
      <c r="O29" t="s">
        <v>253</v>
      </c>
    </row>
    <row r="30" spans="2:15" x14ac:dyDescent="0.25">
      <c r="B30" s="38">
        <v>27</v>
      </c>
      <c r="C30" s="41" t="s">
        <v>271</v>
      </c>
      <c r="D30" s="35">
        <v>44537</v>
      </c>
      <c r="E30" s="24" t="s">
        <v>257</v>
      </c>
      <c r="F30" s="35">
        <v>44536</v>
      </c>
      <c r="G30" t="s">
        <v>75</v>
      </c>
      <c r="H30" t="s">
        <v>259</v>
      </c>
      <c r="I30" s="45">
        <v>44497</v>
      </c>
      <c r="J30" t="s">
        <v>266</v>
      </c>
      <c r="K30" s="35">
        <v>44531</v>
      </c>
      <c r="L30" t="s">
        <v>267</v>
      </c>
      <c r="M30" t="s">
        <v>269</v>
      </c>
      <c r="N30" t="s">
        <v>268</v>
      </c>
      <c r="O30" t="s">
        <v>270</v>
      </c>
    </row>
    <row r="31" spans="2:15" x14ac:dyDescent="0.25">
      <c r="B31" s="38">
        <v>28</v>
      </c>
      <c r="C31" s="41" t="s">
        <v>272</v>
      </c>
      <c r="D31" s="35">
        <v>44537</v>
      </c>
      <c r="E31" s="24" t="s">
        <v>258</v>
      </c>
      <c r="F31" s="35">
        <v>44536</v>
      </c>
      <c r="G31" t="s">
        <v>65</v>
      </c>
      <c r="H31" t="s">
        <v>260</v>
      </c>
      <c r="I31" s="37">
        <v>44496</v>
      </c>
      <c r="J31" t="s">
        <v>261</v>
      </c>
      <c r="K31" s="35">
        <v>44532</v>
      </c>
      <c r="L31" t="s">
        <v>262</v>
      </c>
      <c r="M31" t="s">
        <v>265</v>
      </c>
      <c r="N31" t="s">
        <v>263</v>
      </c>
      <c r="O31" t="s">
        <v>264</v>
      </c>
    </row>
    <row r="32" spans="2:15" x14ac:dyDescent="0.25">
      <c r="B32" s="38">
        <v>29</v>
      </c>
      <c r="C32" s="41" t="s">
        <v>280</v>
      </c>
      <c r="D32" s="35">
        <v>44539</v>
      </c>
      <c r="E32" s="24" t="s">
        <v>273</v>
      </c>
      <c r="F32" s="35">
        <v>44538</v>
      </c>
      <c r="G32" t="s">
        <v>72</v>
      </c>
      <c r="H32" t="s">
        <v>274</v>
      </c>
      <c r="I32" s="35">
        <v>44509</v>
      </c>
      <c r="J32" t="s">
        <v>279</v>
      </c>
      <c r="K32" s="35">
        <v>44536</v>
      </c>
      <c r="L32" t="s">
        <v>275</v>
      </c>
      <c r="M32" t="s">
        <v>277</v>
      </c>
      <c r="N32" t="s">
        <v>276</v>
      </c>
      <c r="O32" t="s">
        <v>278</v>
      </c>
    </row>
    <row r="33" spans="2:15" x14ac:dyDescent="0.25">
      <c r="B33" s="38">
        <v>30</v>
      </c>
      <c r="C33" s="41" t="s">
        <v>295</v>
      </c>
      <c r="D33" s="35">
        <v>44551</v>
      </c>
      <c r="E33" s="24" t="s">
        <v>281</v>
      </c>
      <c r="F33" s="35">
        <v>44547</v>
      </c>
      <c r="G33" t="s">
        <v>58</v>
      </c>
      <c r="H33" t="s">
        <v>283</v>
      </c>
      <c r="I33" s="37">
        <v>44508</v>
      </c>
      <c r="J33" t="s">
        <v>294</v>
      </c>
      <c r="K33" s="37">
        <v>44544</v>
      </c>
      <c r="L33" t="s">
        <v>284</v>
      </c>
      <c r="M33" t="s">
        <v>287</v>
      </c>
      <c r="N33" t="s">
        <v>285</v>
      </c>
      <c r="O33" t="s">
        <v>286</v>
      </c>
    </row>
    <row r="34" spans="2:15" ht="90" x14ac:dyDescent="0.25">
      <c r="B34" s="38">
        <v>31</v>
      </c>
      <c r="C34" s="34" t="s">
        <v>296</v>
      </c>
      <c r="D34" s="35">
        <v>44551</v>
      </c>
      <c r="E34" s="24" t="s">
        <v>282</v>
      </c>
      <c r="F34" s="35">
        <v>44550</v>
      </c>
      <c r="G34" t="s">
        <v>58</v>
      </c>
      <c r="H34" t="s">
        <v>292</v>
      </c>
      <c r="I34" s="37">
        <v>44524</v>
      </c>
      <c r="J34" t="s">
        <v>293</v>
      </c>
      <c r="K34" s="37">
        <v>44544</v>
      </c>
      <c r="L34" t="s">
        <v>289</v>
      </c>
      <c r="M34" t="s">
        <v>288</v>
      </c>
      <c r="N34" t="s">
        <v>290</v>
      </c>
      <c r="O34" t="s">
        <v>291</v>
      </c>
    </row>
    <row r="35" spans="2:15" x14ac:dyDescent="0.25">
      <c r="B35" s="38">
        <v>32</v>
      </c>
      <c r="C35" s="41" t="s">
        <v>304</v>
      </c>
      <c r="D35" s="35">
        <v>44575</v>
      </c>
      <c r="E35" s="38" t="s">
        <v>297</v>
      </c>
      <c r="F35" s="35">
        <v>44574</v>
      </c>
      <c r="G35" t="s">
        <v>27</v>
      </c>
      <c r="H35" t="s">
        <v>298</v>
      </c>
      <c r="I35" s="37">
        <v>44529</v>
      </c>
      <c r="J35" t="s">
        <v>299</v>
      </c>
      <c r="K35" s="37">
        <v>44572</v>
      </c>
      <c r="L35" t="s">
        <v>300</v>
      </c>
      <c r="M35" s="37" t="s">
        <v>302</v>
      </c>
      <c r="N35" t="s">
        <v>301</v>
      </c>
      <c r="O35" s="37" t="s">
        <v>303</v>
      </c>
    </row>
    <row r="36" spans="2:15" x14ac:dyDescent="0.25">
      <c r="B36" s="38">
        <v>33</v>
      </c>
      <c r="C36" s="41" t="s">
        <v>312</v>
      </c>
      <c r="D36" s="35">
        <v>44578</v>
      </c>
      <c r="E36" s="38" t="s">
        <v>305</v>
      </c>
      <c r="F36" s="35">
        <v>44578</v>
      </c>
      <c r="G36" t="s">
        <v>27</v>
      </c>
      <c r="H36" t="s">
        <v>306</v>
      </c>
      <c r="I36" s="46">
        <v>44532</v>
      </c>
      <c r="J36" t="s">
        <v>307</v>
      </c>
      <c r="K36" s="35">
        <v>44574</v>
      </c>
      <c r="L36" t="s">
        <v>308</v>
      </c>
      <c r="M36" t="s">
        <v>311</v>
      </c>
      <c r="N36" t="s">
        <v>309</v>
      </c>
      <c r="O36" t="s">
        <v>310</v>
      </c>
    </row>
    <row r="37" spans="2:15" x14ac:dyDescent="0.25">
      <c r="B37" s="38">
        <v>34</v>
      </c>
      <c r="C37" s="41" t="s">
        <v>320</v>
      </c>
      <c r="D37" s="35">
        <v>44580</v>
      </c>
      <c r="E37" s="38" t="s">
        <v>313</v>
      </c>
      <c r="F37" s="35">
        <v>44580</v>
      </c>
      <c r="G37" t="s">
        <v>72</v>
      </c>
      <c r="H37" t="s">
        <v>314</v>
      </c>
      <c r="I37" s="48">
        <v>44552</v>
      </c>
      <c r="J37" t="s">
        <v>315</v>
      </c>
      <c r="K37" s="35">
        <v>44579</v>
      </c>
      <c r="L37" t="s">
        <v>317</v>
      </c>
      <c r="M37" t="s">
        <v>319</v>
      </c>
      <c r="N37" t="s">
        <v>316</v>
      </c>
      <c r="O37" t="s">
        <v>318</v>
      </c>
    </row>
    <row r="38" spans="2:15" x14ac:dyDescent="0.25">
      <c r="B38" s="38">
        <v>35</v>
      </c>
      <c r="D38" s="35">
        <v>44594</v>
      </c>
      <c r="E38" s="38" t="s">
        <v>321</v>
      </c>
      <c r="F38" s="35">
        <v>44594</v>
      </c>
      <c r="G38" t="s">
        <v>51</v>
      </c>
    </row>
    <row r="39" spans="2:15" x14ac:dyDescent="0.25">
      <c r="B39" s="38">
        <v>36</v>
      </c>
      <c r="D39" s="35">
        <v>44594</v>
      </c>
      <c r="E39" s="38" t="s">
        <v>322</v>
      </c>
      <c r="F39" s="35">
        <v>44594</v>
      </c>
      <c r="G39" t="s">
        <v>72</v>
      </c>
      <c r="H39" t="s">
        <v>323</v>
      </c>
      <c r="I39" s="37">
        <v>44557</v>
      </c>
      <c r="J39" t="s">
        <v>324</v>
      </c>
      <c r="K39" s="37">
        <v>44592</v>
      </c>
      <c r="L39" t="s">
        <v>326</v>
      </c>
      <c r="M39" s="37" t="s">
        <v>327</v>
      </c>
      <c r="N39" t="s">
        <v>325</v>
      </c>
      <c r="O39" s="37" t="s">
        <v>328</v>
      </c>
    </row>
    <row r="40" spans="2:15" x14ac:dyDescent="0.25">
      <c r="B40" s="38">
        <v>37</v>
      </c>
      <c r="C40" s="49" t="s">
        <v>336</v>
      </c>
      <c r="D40" s="35">
        <v>44596</v>
      </c>
      <c r="E40" s="38" t="s">
        <v>329</v>
      </c>
      <c r="F40" s="35">
        <v>44596</v>
      </c>
      <c r="G40" t="s">
        <v>231</v>
      </c>
      <c r="H40" t="s">
        <v>330</v>
      </c>
      <c r="I40" s="37">
        <v>44557</v>
      </c>
      <c r="J40" t="s">
        <v>331</v>
      </c>
      <c r="K40" s="35">
        <v>44594</v>
      </c>
      <c r="L40" t="s">
        <v>332</v>
      </c>
      <c r="M40" t="s">
        <v>334</v>
      </c>
      <c r="N40" t="s">
        <v>333</v>
      </c>
      <c r="O40" t="s">
        <v>335</v>
      </c>
    </row>
    <row r="41" spans="2:15" x14ac:dyDescent="0.25">
      <c r="B41" s="38">
        <v>38</v>
      </c>
      <c r="C41" t="s">
        <v>352</v>
      </c>
      <c r="D41" s="35">
        <v>44599</v>
      </c>
      <c r="E41" s="38" t="s">
        <v>337</v>
      </c>
      <c r="F41" s="35">
        <v>44599</v>
      </c>
      <c r="G41" t="s">
        <v>231</v>
      </c>
      <c r="H41" t="s">
        <v>340</v>
      </c>
      <c r="I41" s="37">
        <v>44558</v>
      </c>
      <c r="J41" t="s">
        <v>341</v>
      </c>
      <c r="K41" s="35">
        <v>44594</v>
      </c>
      <c r="L41" t="s">
        <v>342</v>
      </c>
      <c r="M41" t="s">
        <v>348</v>
      </c>
      <c r="N41" t="s">
        <v>343</v>
      </c>
      <c r="O41" t="s">
        <v>349</v>
      </c>
    </row>
    <row r="42" spans="2:15" x14ac:dyDescent="0.25">
      <c r="B42" s="38">
        <v>39</v>
      </c>
      <c r="C42" t="s">
        <v>353</v>
      </c>
      <c r="D42" s="35">
        <v>44599</v>
      </c>
      <c r="E42" s="38" t="s">
        <v>338</v>
      </c>
      <c r="F42" s="35">
        <v>44599</v>
      </c>
      <c r="G42" t="s">
        <v>339</v>
      </c>
      <c r="H42" t="s">
        <v>344</v>
      </c>
      <c r="I42" s="37">
        <v>44557</v>
      </c>
      <c r="J42" t="s">
        <v>345</v>
      </c>
      <c r="K42" s="35">
        <v>44594</v>
      </c>
      <c r="L42" t="s">
        <v>346</v>
      </c>
      <c r="M42" t="s">
        <v>350</v>
      </c>
      <c r="N42" t="s">
        <v>347</v>
      </c>
      <c r="O42" t="s">
        <v>351</v>
      </c>
    </row>
    <row r="43" spans="2:15" x14ac:dyDescent="0.25">
      <c r="B43" s="38">
        <v>40</v>
      </c>
      <c r="C43" t="s">
        <v>354</v>
      </c>
      <c r="D43" s="35">
        <v>44607</v>
      </c>
      <c r="E43" s="38" t="s">
        <v>355</v>
      </c>
      <c r="F43" s="35">
        <v>44607</v>
      </c>
      <c r="G43" t="s">
        <v>356</v>
      </c>
      <c r="H43" s="39" t="s">
        <v>357</v>
      </c>
      <c r="I43" s="37">
        <v>44567</v>
      </c>
      <c r="J43" t="s">
        <v>358</v>
      </c>
      <c r="K43" s="35">
        <v>44603</v>
      </c>
      <c r="L43" t="s">
        <v>359</v>
      </c>
      <c r="M43" t="s">
        <v>362</v>
      </c>
      <c r="N43" t="s">
        <v>360</v>
      </c>
      <c r="O43" t="s">
        <v>361</v>
      </c>
    </row>
    <row r="44" spans="2:15" x14ac:dyDescent="0.25">
      <c r="B44" s="38">
        <v>41</v>
      </c>
      <c r="D44" s="35">
        <v>44627</v>
      </c>
      <c r="E44" s="38" t="s">
        <v>363</v>
      </c>
      <c r="F44" s="35">
        <v>44627</v>
      </c>
      <c r="G44" t="s">
        <v>366</v>
      </c>
      <c r="H44" t="s">
        <v>368</v>
      </c>
      <c r="I44" s="37">
        <v>44581</v>
      </c>
    </row>
    <row r="45" spans="2:15" x14ac:dyDescent="0.25">
      <c r="B45" s="38">
        <v>42</v>
      </c>
      <c r="C45" t="s">
        <v>376</v>
      </c>
      <c r="D45" s="35">
        <v>44627</v>
      </c>
      <c r="E45" s="38" t="s">
        <v>364</v>
      </c>
      <c r="F45" s="35">
        <v>44627</v>
      </c>
      <c r="G45" t="s">
        <v>339</v>
      </c>
      <c r="H45" s="50" t="s">
        <v>370</v>
      </c>
      <c r="I45" s="37">
        <v>44586</v>
      </c>
      <c r="J45" t="s">
        <v>371</v>
      </c>
      <c r="K45" s="35">
        <v>44622</v>
      </c>
      <c r="L45" t="s">
        <v>372</v>
      </c>
      <c r="M45" t="s">
        <v>374</v>
      </c>
      <c r="N45" t="s">
        <v>373</v>
      </c>
      <c r="O45" t="s">
        <v>375</v>
      </c>
    </row>
    <row r="46" spans="2:15" x14ac:dyDescent="0.25">
      <c r="B46" s="38">
        <v>43</v>
      </c>
      <c r="D46" s="35">
        <v>44627</v>
      </c>
      <c r="E46" s="38" t="s">
        <v>365</v>
      </c>
      <c r="F46" s="35">
        <v>44627</v>
      </c>
      <c r="G46" t="s">
        <v>72</v>
      </c>
      <c r="H46" t="s">
        <v>367</v>
      </c>
      <c r="I46" s="37">
        <v>44586</v>
      </c>
      <c r="J46" t="s">
        <v>369</v>
      </c>
      <c r="K46" s="35">
        <v>44624</v>
      </c>
    </row>
    <row r="47" spans="2:15" x14ac:dyDescent="0.25">
      <c r="B47" s="38">
        <v>44</v>
      </c>
      <c r="C47" t="s">
        <v>377</v>
      </c>
      <c r="D47" s="35">
        <v>44630</v>
      </c>
      <c r="E47" s="38" t="s">
        <v>378</v>
      </c>
      <c r="F47" s="35">
        <v>44630</v>
      </c>
      <c r="G47" t="s">
        <v>72</v>
      </c>
      <c r="H47" s="39" t="s">
        <v>379</v>
      </c>
      <c r="I47" s="37">
        <v>44586</v>
      </c>
      <c r="J47" t="s">
        <v>380</v>
      </c>
      <c r="K47" s="35">
        <v>44627</v>
      </c>
    </row>
    <row r="48" spans="2:15" x14ac:dyDescent="0.25">
      <c r="B48" s="38">
        <v>45</v>
      </c>
      <c r="C48" t="s">
        <v>381</v>
      </c>
      <c r="D48" s="35">
        <v>44631</v>
      </c>
      <c r="E48" s="38" t="s">
        <v>382</v>
      </c>
      <c r="F48" s="35">
        <v>44631</v>
      </c>
      <c r="G48" t="s">
        <v>72</v>
      </c>
      <c r="H48" s="39" t="s">
        <v>383</v>
      </c>
      <c r="I48" s="37">
        <v>44592</v>
      </c>
      <c r="J48" t="s">
        <v>384</v>
      </c>
      <c r="K48" s="35">
        <v>44628</v>
      </c>
      <c r="L48" t="s">
        <v>385</v>
      </c>
      <c r="M48" t="s">
        <v>387</v>
      </c>
      <c r="N48" t="s">
        <v>386</v>
      </c>
      <c r="O48" t="s">
        <v>388</v>
      </c>
    </row>
    <row r="49" spans="2:15" x14ac:dyDescent="0.25">
      <c r="B49" s="38">
        <v>46</v>
      </c>
      <c r="C49" t="s">
        <v>394</v>
      </c>
      <c r="D49" s="35">
        <v>44636</v>
      </c>
      <c r="E49" s="38" t="s">
        <v>389</v>
      </c>
      <c r="F49" s="35">
        <v>44636</v>
      </c>
      <c r="G49" t="s">
        <v>339</v>
      </c>
      <c r="H49" t="s">
        <v>390</v>
      </c>
      <c r="I49" s="37">
        <v>44592</v>
      </c>
      <c r="J49" t="s">
        <v>391</v>
      </c>
      <c r="K49" s="35">
        <v>44269</v>
      </c>
      <c r="L49" t="s">
        <v>392</v>
      </c>
      <c r="M49" t="s">
        <v>395</v>
      </c>
      <c r="N49" t="s">
        <v>393</v>
      </c>
      <c r="O49" t="s">
        <v>395</v>
      </c>
    </row>
    <row r="50" spans="2:15" x14ac:dyDescent="0.25">
      <c r="B50" s="38">
        <v>47</v>
      </c>
      <c r="C50" t="s">
        <v>403</v>
      </c>
      <c r="D50" s="35">
        <v>44638</v>
      </c>
      <c r="E50" s="38" t="s">
        <v>396</v>
      </c>
      <c r="F50" s="35">
        <v>44638</v>
      </c>
      <c r="G50" t="s">
        <v>65</v>
      </c>
      <c r="H50" t="s">
        <v>397</v>
      </c>
      <c r="I50" s="37">
        <v>44595</v>
      </c>
      <c r="J50" t="s">
        <v>398</v>
      </c>
      <c r="K50" s="35">
        <v>44634</v>
      </c>
      <c r="L50" t="s">
        <v>399</v>
      </c>
      <c r="M50" t="s">
        <v>401</v>
      </c>
      <c r="N50" t="s">
        <v>400</v>
      </c>
      <c r="O50" t="s">
        <v>402</v>
      </c>
    </row>
    <row r="51" spans="2:15" x14ac:dyDescent="0.25">
      <c r="B51" s="38">
        <v>48</v>
      </c>
      <c r="C51" t="s">
        <v>411</v>
      </c>
      <c r="D51" s="35">
        <v>44642</v>
      </c>
      <c r="E51" s="38" t="s">
        <v>405</v>
      </c>
      <c r="F51" s="35">
        <v>44642</v>
      </c>
      <c r="G51" t="s">
        <v>6</v>
      </c>
      <c r="H51" t="s">
        <v>404</v>
      </c>
      <c r="I51" s="37">
        <v>44600</v>
      </c>
      <c r="J51" t="s">
        <v>406</v>
      </c>
      <c r="K51" s="35">
        <v>44636</v>
      </c>
      <c r="L51" t="s">
        <v>407</v>
      </c>
      <c r="M51" t="s">
        <v>408</v>
      </c>
      <c r="N51" t="s">
        <v>409</v>
      </c>
      <c r="O51" t="s">
        <v>410</v>
      </c>
    </row>
    <row r="52" spans="2:15" x14ac:dyDescent="0.25">
      <c r="B52" s="38">
        <v>49</v>
      </c>
      <c r="C52" t="s">
        <v>418</v>
      </c>
      <c r="D52" s="35">
        <v>44648</v>
      </c>
      <c r="E52" s="38" t="s">
        <v>413</v>
      </c>
      <c r="F52" s="35">
        <v>44648</v>
      </c>
      <c r="G52" t="s">
        <v>51</v>
      </c>
      <c r="H52" t="s">
        <v>414</v>
      </c>
      <c r="I52" s="37">
        <v>44607</v>
      </c>
      <c r="J52" t="s">
        <v>415</v>
      </c>
      <c r="K52" s="35">
        <v>44643</v>
      </c>
      <c r="L52" t="s">
        <v>416</v>
      </c>
      <c r="M52" t="s">
        <v>419</v>
      </c>
      <c r="N52" t="s">
        <v>417</v>
      </c>
      <c r="O52" t="s">
        <v>420</v>
      </c>
    </row>
    <row r="53" spans="2:15" x14ac:dyDescent="0.25">
      <c r="B53" s="38">
        <v>50</v>
      </c>
      <c r="C53" t="s">
        <v>425</v>
      </c>
      <c r="D53" s="35">
        <v>44650</v>
      </c>
      <c r="E53" s="38" t="s">
        <v>421</v>
      </c>
      <c r="F53" s="35">
        <v>44650</v>
      </c>
      <c r="G53" t="s">
        <v>422</v>
      </c>
      <c r="H53" t="s">
        <v>423</v>
      </c>
      <c r="I53" s="37">
        <v>44608</v>
      </c>
      <c r="J53" t="s">
        <v>424</v>
      </c>
      <c r="K53" s="35">
        <v>44645</v>
      </c>
      <c r="L53" t="s">
        <v>426</v>
      </c>
      <c r="M53" t="s">
        <v>428</v>
      </c>
      <c r="N53" t="s">
        <v>427</v>
      </c>
      <c r="O53" t="s">
        <v>428</v>
      </c>
    </row>
  </sheetData>
  <mergeCells count="6">
    <mergeCell ref="U1:X1"/>
    <mergeCell ref="P1:P2"/>
    <mergeCell ref="Q1:Q2"/>
    <mergeCell ref="R1:R2"/>
    <mergeCell ref="S1:S2"/>
    <mergeCell ref="T1:T2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Manual1</vt:lpstr>
      <vt:lpstr>Manual</vt:lpstr>
      <vt:lpstr>Cetak</vt:lpstr>
      <vt:lpstr>Data</vt:lpstr>
      <vt:lpstr>Cetak!Print_Area</vt:lpstr>
      <vt:lpstr>Manual!Print_Area</vt:lpstr>
      <vt:lpstr>Manual1!Print_Area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2022-04-05T03:50:54Z</cp:lastPrinted>
  <dcterms:created xsi:type="dcterms:W3CDTF">2021-01-13T04:28:21Z</dcterms:created>
  <dcterms:modified xsi:type="dcterms:W3CDTF">2022-04-05T07:46:26Z</dcterms:modified>
</cp:coreProperties>
</file>