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xtcloud\2022 - Kepegawaian dan TI\Pembinaan dan Pengawasan\Reguler\"/>
    </mc:Choice>
  </mc:AlternateContent>
  <xr:revisionPtr revIDLastSave="0" documentId="8_{A0A407CE-5C36-4DA9-8FD1-C8FD95BBE77E}" xr6:coauthVersionLast="36" xr6:coauthVersionMax="36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Warreg-Mei-22" sheetId="3" r:id="rId1"/>
    <sheet name="Pelaksanaan-Mei-22" sheetId="4" r:id="rId2"/>
    <sheet name="Sheet1 (2)" sheetId="6" r:id="rId3"/>
  </sheets>
  <definedNames>
    <definedName name="_xlnm.Print_Area" localSheetId="1">'Pelaksanaan-Mei-22'!$A$1:$BO$29</definedName>
    <definedName name="_xlnm.Print_Area" localSheetId="0">'Warreg-Mei-22'!$A$1:$BR$19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9" i="4" l="1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8" i="4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34" i="6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3" i="4"/>
  <c r="BM24" i="4"/>
  <c r="BM25" i="4"/>
  <c r="BM8" i="4"/>
  <c r="F6" i="4" l="1"/>
  <c r="E12" i="4"/>
  <c r="E15" i="4"/>
  <c r="M5" i="4"/>
  <c r="T5" i="4" s="1"/>
  <c r="E13" i="4"/>
  <c r="E23" i="4"/>
  <c r="E14" i="4"/>
  <c r="E22" i="4"/>
  <c r="E11" i="4"/>
  <c r="E21" i="4"/>
  <c r="E17" i="4"/>
  <c r="E10" i="4"/>
  <c r="E25" i="4"/>
  <c r="E18" i="4"/>
  <c r="E9" i="4"/>
  <c r="E24" i="4"/>
  <c r="E8" i="4"/>
  <c r="E16" i="4"/>
  <c r="E19" i="4"/>
  <c r="E20" i="4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D29" i="6"/>
  <c r="D21" i="6"/>
  <c r="D18" i="6"/>
  <c r="D24" i="6"/>
  <c r="D20" i="6"/>
  <c r="D19" i="6"/>
  <c r="D17" i="6"/>
  <c r="D16" i="6"/>
  <c r="D28" i="6"/>
  <c r="D26" i="6"/>
  <c r="D15" i="6"/>
  <c r="D32" i="6"/>
  <c r="D27" i="6"/>
  <c r="D23" i="6"/>
  <c r="D22" i="6"/>
  <c r="D25" i="6"/>
  <c r="D31" i="6"/>
  <c r="D30" i="6"/>
  <c r="BD6" i="4"/>
  <c r="BE6" i="4" s="1"/>
  <c r="AQ6" i="4"/>
  <c r="AR6" i="4" s="1"/>
  <c r="AS6" i="4" s="1"/>
  <c r="AT6" i="4" s="1"/>
  <c r="AU6" i="4" s="1"/>
  <c r="AV6" i="4" s="1"/>
  <c r="AW6" i="4" s="1"/>
  <c r="AX6" i="4" s="1"/>
  <c r="AY6" i="4" s="1"/>
  <c r="AZ6" i="4" s="1"/>
  <c r="BA6" i="4" s="1"/>
  <c r="BB6" i="4" s="1"/>
  <c r="BC6" i="4" s="1"/>
  <c r="AH6" i="4"/>
  <c r="AI6" i="4" s="1"/>
  <c r="AQ5" i="4"/>
  <c r="AX5" i="4" s="1"/>
  <c r="BE5" i="4" s="1"/>
  <c r="AJ5" i="4"/>
  <c r="AJ6" i="4" s="1"/>
  <c r="F15" i="4" l="1"/>
  <c r="AJ19" i="4"/>
  <c r="G6" i="4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F22" i="4"/>
  <c r="AJ24" i="4"/>
  <c r="BE20" i="4"/>
  <c r="BE12" i="4"/>
  <c r="BE8" i="4"/>
  <c r="BF6" i="4"/>
  <c r="AK6" i="4"/>
  <c r="BE15" i="4"/>
  <c r="BE24" i="4"/>
  <c r="BE22" i="4"/>
  <c r="AJ8" i="4"/>
  <c r="AJ16" i="4"/>
  <c r="AJ12" i="4"/>
  <c r="AJ15" i="4"/>
  <c r="AJ20" i="4"/>
  <c r="AJ22" i="4"/>
  <c r="BE19" i="4"/>
  <c r="F14" i="4"/>
  <c r="F23" i="4"/>
  <c r="F11" i="4"/>
  <c r="F21" i="4"/>
  <c r="F17" i="4"/>
  <c r="F10" i="4"/>
  <c r="F16" i="4"/>
  <c r="F20" i="4"/>
  <c r="F9" i="4"/>
  <c r="F12" i="4"/>
  <c r="F19" i="4"/>
  <c r="F24" i="4"/>
  <c r="F18" i="4"/>
  <c r="F8" i="4"/>
  <c r="F25" i="4"/>
  <c r="F13" i="4"/>
  <c r="G19" i="4" l="1"/>
  <c r="G11" i="4"/>
  <c r="G10" i="4"/>
  <c r="G12" i="4"/>
  <c r="G20" i="4"/>
  <c r="G17" i="4"/>
  <c r="G8" i="4"/>
  <c r="G18" i="4"/>
  <c r="G22" i="4"/>
  <c r="G23" i="4"/>
  <c r="G14" i="4"/>
  <c r="G13" i="4"/>
  <c r="G16" i="4"/>
  <c r="G9" i="4"/>
  <c r="G24" i="4"/>
  <c r="G21" i="4"/>
  <c r="G15" i="4"/>
  <c r="G25" i="4"/>
  <c r="H13" i="4"/>
  <c r="H22" i="4"/>
  <c r="H19" i="4"/>
  <c r="H9" i="4"/>
  <c r="H24" i="4"/>
  <c r="H16" i="4"/>
  <c r="H15" i="4"/>
  <c r="H14" i="4"/>
  <c r="H11" i="4"/>
  <c r="H21" i="4"/>
  <c r="H17" i="4"/>
  <c r="H25" i="4"/>
  <c r="H8" i="4"/>
  <c r="H20" i="4"/>
  <c r="H10" i="4"/>
  <c r="H18" i="4"/>
  <c r="H23" i="4"/>
  <c r="H12" i="4"/>
  <c r="AK16" i="4"/>
  <c r="AK20" i="4"/>
  <c r="AK22" i="4"/>
  <c r="AK8" i="4"/>
  <c r="AK24" i="4"/>
  <c r="AK19" i="4"/>
  <c r="AL6" i="4"/>
  <c r="AK12" i="4"/>
  <c r="AK15" i="4"/>
  <c r="BF22" i="4"/>
  <c r="BF24" i="4"/>
  <c r="BF16" i="4"/>
  <c r="BF8" i="4"/>
  <c r="BF20" i="4"/>
  <c r="BG6" i="4"/>
  <c r="BF19" i="4"/>
  <c r="BF15" i="4"/>
  <c r="BF12" i="4"/>
  <c r="I14" i="4" l="1"/>
  <c r="I25" i="4"/>
  <c r="I18" i="4"/>
  <c r="I9" i="4"/>
  <c r="I8" i="4"/>
  <c r="I16" i="4"/>
  <c r="I15" i="4"/>
  <c r="I11" i="4"/>
  <c r="I21" i="4"/>
  <c r="I17" i="4"/>
  <c r="I20" i="4"/>
  <c r="I23" i="4"/>
  <c r="I22" i="4"/>
  <c r="I10" i="4"/>
  <c r="I12" i="4"/>
  <c r="I13" i="4"/>
  <c r="I19" i="4"/>
  <c r="I24" i="4"/>
  <c r="BG22" i="4"/>
  <c r="BG19" i="4"/>
  <c r="BG12" i="4"/>
  <c r="BG8" i="4"/>
  <c r="BG16" i="4"/>
  <c r="BG20" i="4"/>
  <c r="BH6" i="4"/>
  <c r="BG15" i="4"/>
  <c r="BG24" i="4"/>
  <c r="AL22" i="4"/>
  <c r="AL24" i="4"/>
  <c r="AL8" i="4"/>
  <c r="AL20" i="4"/>
  <c r="AL19" i="4"/>
  <c r="AM6" i="4"/>
  <c r="AL12" i="4"/>
  <c r="AL15" i="4"/>
  <c r="AL16" i="4"/>
  <c r="AM22" i="4" l="1"/>
  <c r="AM19" i="4"/>
  <c r="AM12" i="4"/>
  <c r="AN6" i="4"/>
  <c r="AM24" i="4"/>
  <c r="AM15" i="4"/>
  <c r="AM16" i="4"/>
  <c r="AM8" i="4"/>
  <c r="AM20" i="4"/>
  <c r="BH8" i="4"/>
  <c r="BH15" i="4"/>
  <c r="BH24" i="4"/>
  <c r="BH19" i="4"/>
  <c r="BH22" i="4"/>
  <c r="BH12" i="4"/>
  <c r="BI6" i="4"/>
  <c r="BH16" i="4"/>
  <c r="BH20" i="4"/>
  <c r="J14" i="4"/>
  <c r="J23" i="4"/>
  <c r="J11" i="4"/>
  <c r="J21" i="4"/>
  <c r="J17" i="4"/>
  <c r="J10" i="4"/>
  <c r="J16" i="4"/>
  <c r="J20" i="4"/>
  <c r="J22" i="4"/>
  <c r="J25" i="4"/>
  <c r="J8" i="4"/>
  <c r="J12" i="4"/>
  <c r="J13" i="4"/>
  <c r="J18" i="4"/>
  <c r="J24" i="4"/>
  <c r="J19" i="4"/>
  <c r="J9" i="4"/>
  <c r="J15" i="4"/>
  <c r="M23" i="4" l="1"/>
  <c r="M11" i="4"/>
  <c r="M21" i="4"/>
  <c r="M17" i="4"/>
  <c r="M13" i="4"/>
  <c r="M22" i="4"/>
  <c r="M24" i="4"/>
  <c r="M25" i="4"/>
  <c r="M8" i="4"/>
  <c r="M20" i="4"/>
  <c r="M12" i="4"/>
  <c r="M14" i="4"/>
  <c r="M10" i="4"/>
  <c r="M18" i="4"/>
  <c r="M19" i="4"/>
  <c r="M9" i="4"/>
  <c r="M15" i="4"/>
  <c r="M16" i="4"/>
  <c r="BI20" i="4"/>
  <c r="BI24" i="4"/>
  <c r="BI19" i="4"/>
  <c r="BI22" i="4"/>
  <c r="BI12" i="4"/>
  <c r="BI16" i="4"/>
  <c r="BJ6" i="4"/>
  <c r="BK6" i="4" s="1"/>
  <c r="BI15" i="4"/>
  <c r="BI8" i="4"/>
  <c r="AN8" i="4"/>
  <c r="AN22" i="4"/>
  <c r="AN24" i="4"/>
  <c r="AN19" i="4"/>
  <c r="AN15" i="4"/>
  <c r="AN16" i="4"/>
  <c r="AN12" i="4"/>
  <c r="AN20" i="4"/>
  <c r="AO6" i="4"/>
  <c r="AP6" i="4" s="1"/>
  <c r="N13" i="4" l="1"/>
  <c r="N22" i="4"/>
  <c r="N19" i="4"/>
  <c r="N14" i="4"/>
  <c r="N11" i="4"/>
  <c r="N21" i="4"/>
  <c r="N17" i="4"/>
  <c r="N10" i="4"/>
  <c r="N18" i="4"/>
  <c r="N23" i="4"/>
  <c r="N9" i="4"/>
  <c r="N24" i="4"/>
  <c r="N15" i="4"/>
  <c r="N16" i="4"/>
  <c r="N12" i="4"/>
  <c r="N8" i="4"/>
  <c r="N25" i="4"/>
  <c r="N20" i="4"/>
  <c r="O14" i="4" l="1"/>
  <c r="O25" i="4"/>
  <c r="O18" i="4"/>
  <c r="O9" i="4"/>
  <c r="O8" i="4"/>
  <c r="O23" i="4"/>
  <c r="O22" i="4"/>
  <c r="O24" i="4"/>
  <c r="O19" i="4"/>
  <c r="O15" i="4"/>
  <c r="O13" i="4"/>
  <c r="O16" i="4"/>
  <c r="O20" i="4"/>
  <c r="O12" i="4"/>
  <c r="O11" i="4"/>
  <c r="O17" i="4"/>
  <c r="O21" i="4"/>
  <c r="O10" i="4"/>
  <c r="Q23" i="4" l="1"/>
  <c r="Q11" i="4"/>
  <c r="Q21" i="4"/>
  <c r="Q17" i="4"/>
  <c r="Q10" i="4"/>
  <c r="Q13" i="4"/>
  <c r="Q22" i="4"/>
  <c r="Q24" i="4"/>
  <c r="Q16" i="4"/>
  <c r="Q12" i="4"/>
  <c r="Q25" i="4"/>
  <c r="Q8" i="4"/>
  <c r="Q20" i="4"/>
  <c r="Q18" i="4"/>
  <c r="Q19" i="4"/>
  <c r="Q15" i="4"/>
  <c r="Q14" i="4"/>
  <c r="Q9" i="4"/>
  <c r="T13" i="4" l="1"/>
  <c r="T22" i="4"/>
  <c r="T19" i="4"/>
  <c r="T25" i="4"/>
  <c r="T8" i="4"/>
  <c r="T20" i="4"/>
  <c r="T18" i="4"/>
  <c r="T15" i="4"/>
  <c r="T14" i="4"/>
  <c r="T11" i="4"/>
  <c r="T21" i="4"/>
  <c r="T17" i="4"/>
  <c r="T10" i="4"/>
  <c r="T9" i="4"/>
  <c r="T24" i="4"/>
  <c r="T23" i="4"/>
  <c r="T12" i="4"/>
  <c r="T16" i="4"/>
  <c r="U14" i="4" l="1"/>
  <c r="U25" i="4"/>
  <c r="U18" i="4"/>
  <c r="U9" i="4"/>
  <c r="U8" i="4"/>
  <c r="U15" i="4"/>
  <c r="U13" i="4"/>
  <c r="U11" i="4"/>
  <c r="U21" i="4"/>
  <c r="U17" i="4"/>
  <c r="U10" i="4"/>
  <c r="U24" i="4"/>
  <c r="U19" i="4"/>
  <c r="U23" i="4"/>
  <c r="U22" i="4"/>
  <c r="U16" i="4"/>
  <c r="U12" i="4"/>
  <c r="U20" i="4"/>
  <c r="W23" i="4" l="1"/>
  <c r="W11" i="4"/>
  <c r="W21" i="4"/>
  <c r="W17" i="4"/>
  <c r="W10" i="4"/>
  <c r="W13" i="4"/>
  <c r="W22" i="4"/>
  <c r="W24" i="4"/>
  <c r="W9" i="4"/>
  <c r="W12" i="4"/>
  <c r="W14" i="4"/>
  <c r="W16" i="4"/>
  <c r="W25" i="4"/>
  <c r="W8" i="4"/>
  <c r="W20" i="4"/>
  <c r="W15" i="4"/>
  <c r="W18" i="4"/>
  <c r="W19" i="4"/>
  <c r="X13" i="4" l="1"/>
  <c r="X22" i="4"/>
  <c r="X19" i="4"/>
  <c r="X12" i="4"/>
  <c r="X14" i="4"/>
  <c r="X11" i="4"/>
  <c r="X21" i="4"/>
  <c r="X17" i="4"/>
  <c r="X10" i="4"/>
  <c r="X16" i="4"/>
  <c r="X23" i="4"/>
  <c r="X25" i="4"/>
  <c r="X8" i="4"/>
  <c r="X20" i="4"/>
  <c r="X15" i="4"/>
  <c r="X18" i="4"/>
  <c r="X24" i="4"/>
  <c r="X9" i="4"/>
  <c r="AA6" i="4"/>
  <c r="AB6" i="4" s="1"/>
  <c r="AB8" i="4" l="1"/>
  <c r="AB22" i="4"/>
  <c r="AB20" i="4"/>
  <c r="AB15" i="4"/>
  <c r="AB24" i="4"/>
  <c r="AB19" i="4"/>
  <c r="AB16" i="4"/>
  <c r="AC6" i="4"/>
  <c r="AB12" i="4"/>
  <c r="AC16" i="4" l="1"/>
  <c r="AC20" i="4"/>
  <c r="AC8" i="4"/>
  <c r="AC24" i="4"/>
  <c r="AC19" i="4"/>
  <c r="AC12" i="4"/>
  <c r="AD6" i="4"/>
  <c r="AC15" i="4"/>
  <c r="AC22" i="4"/>
  <c r="AD22" i="4" l="1"/>
  <c r="AD24" i="4"/>
  <c r="AD19" i="4"/>
  <c r="AD12" i="4"/>
  <c r="AE6" i="4"/>
  <c r="AD16" i="4"/>
  <c r="AD15" i="4"/>
  <c r="AD20" i="4"/>
  <c r="AD8" i="4"/>
  <c r="AE22" i="4" l="1"/>
  <c r="AE19" i="4"/>
  <c r="AE12" i="4"/>
  <c r="AE24" i="4"/>
  <c r="AF6" i="4"/>
  <c r="AG6" i="4" s="1"/>
  <c r="AE16" i="4"/>
  <c r="AE15" i="4"/>
  <c r="AE8" i="4"/>
  <c r="AE20" i="4"/>
  <c r="D14" i="3" l="1"/>
  <c r="D11" i="3"/>
  <c r="D8" i="3"/>
  <c r="BJ6" i="3"/>
  <c r="BK6" i="3" s="1"/>
  <c r="AW6" i="3"/>
  <c r="AX6" i="3" s="1"/>
  <c r="AY6" i="3" s="1"/>
  <c r="AZ6" i="3" s="1"/>
  <c r="BA6" i="3" s="1"/>
  <c r="BB6" i="3" s="1"/>
  <c r="BC6" i="3" s="1"/>
  <c r="BD6" i="3" s="1"/>
  <c r="BE6" i="3" s="1"/>
  <c r="BF6" i="3" s="1"/>
  <c r="BG6" i="3" s="1"/>
  <c r="BH6" i="3" s="1"/>
  <c r="BI6" i="3" s="1"/>
  <c r="AN6" i="3"/>
  <c r="AO6" i="3" s="1"/>
  <c r="E6" i="3"/>
  <c r="AW5" i="3"/>
  <c r="BD5" i="3" s="1"/>
  <c r="BK5" i="3" s="1"/>
  <c r="AP5" i="3"/>
  <c r="AP6" i="3" s="1"/>
  <c r="L5" i="3"/>
  <c r="S5" i="3" s="1"/>
  <c r="Z5" i="3" s="1"/>
  <c r="E15" i="3" l="1"/>
  <c r="E14" i="3"/>
  <c r="E13" i="3"/>
  <c r="E12" i="3"/>
  <c r="E9" i="3"/>
  <c r="E10" i="3"/>
  <c r="E8" i="3"/>
  <c r="E11" i="3"/>
  <c r="AP13" i="3"/>
  <c r="AP12" i="3"/>
  <c r="AP10" i="3"/>
  <c r="AP11" i="3"/>
  <c r="AQ6" i="3"/>
  <c r="AP14" i="3"/>
  <c r="AP9" i="3"/>
  <c r="F6" i="3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AP8" i="3"/>
  <c r="BK14" i="3"/>
  <c r="BK13" i="3"/>
  <c r="BK10" i="3"/>
  <c r="BK11" i="3"/>
  <c r="BL6" i="3"/>
  <c r="BK8" i="3"/>
  <c r="BK9" i="3"/>
  <c r="T6" i="3" l="1"/>
  <c r="S11" i="3"/>
  <c r="S14" i="3"/>
  <c r="S12" i="3"/>
  <c r="S9" i="3"/>
  <c r="S8" i="3"/>
  <c r="S13" i="3"/>
  <c r="S15" i="3"/>
  <c r="S10" i="3"/>
  <c r="F15" i="3"/>
  <c r="F14" i="3"/>
  <c r="F11" i="3"/>
  <c r="F10" i="3"/>
  <c r="F8" i="3"/>
  <c r="F13" i="3"/>
  <c r="F12" i="3"/>
  <c r="F9" i="3"/>
  <c r="AQ12" i="3"/>
  <c r="AQ14" i="3"/>
  <c r="AQ11" i="3"/>
  <c r="AR6" i="3"/>
  <c r="AQ13" i="3"/>
  <c r="AQ9" i="3"/>
  <c r="AQ8" i="3"/>
  <c r="AQ10" i="3"/>
  <c r="BL14" i="3"/>
  <c r="BL12" i="3"/>
  <c r="BL11" i="3"/>
  <c r="BL9" i="3"/>
  <c r="BM6" i="3"/>
  <c r="BL8" i="3"/>
  <c r="BL13" i="3"/>
  <c r="BL10" i="3"/>
  <c r="U6" i="3" l="1"/>
  <c r="T9" i="3"/>
  <c r="T14" i="3"/>
  <c r="T12" i="3"/>
  <c r="T13" i="3"/>
  <c r="T15" i="3"/>
  <c r="T10" i="3"/>
  <c r="T11" i="3"/>
  <c r="T8" i="3"/>
  <c r="AR14" i="3"/>
  <c r="AR11" i="3"/>
  <c r="AR9" i="3"/>
  <c r="AR13" i="3"/>
  <c r="AR12" i="3"/>
  <c r="AR8" i="3"/>
  <c r="AR10" i="3"/>
  <c r="AS6" i="3"/>
  <c r="G13" i="3"/>
  <c r="G14" i="3"/>
  <c r="G10" i="3"/>
  <c r="G8" i="3"/>
  <c r="G15" i="3"/>
  <c r="G12" i="3"/>
  <c r="G11" i="3"/>
  <c r="G9" i="3"/>
  <c r="BM13" i="3"/>
  <c r="BM14" i="3"/>
  <c r="BM11" i="3"/>
  <c r="BM8" i="3"/>
  <c r="BM10" i="3"/>
  <c r="BM9" i="3"/>
  <c r="BM12" i="3"/>
  <c r="BN6" i="3"/>
  <c r="V6" i="3" l="1"/>
  <c r="W6" i="3" s="1"/>
  <c r="U14" i="3"/>
  <c r="U13" i="3"/>
  <c r="U11" i="3"/>
  <c r="U10" i="3"/>
  <c r="U15" i="3"/>
  <c r="U9" i="3"/>
  <c r="U12" i="3"/>
  <c r="U8" i="3"/>
  <c r="H13" i="3"/>
  <c r="H12" i="3"/>
  <c r="H10" i="3"/>
  <c r="H15" i="3"/>
  <c r="H11" i="3"/>
  <c r="H9" i="3"/>
  <c r="H14" i="3"/>
  <c r="H8" i="3"/>
  <c r="BN13" i="3"/>
  <c r="BN10" i="3"/>
  <c r="BN9" i="3"/>
  <c r="BN12" i="3"/>
  <c r="BO6" i="3"/>
  <c r="BN11" i="3"/>
  <c r="BN8" i="3"/>
  <c r="BN14" i="3"/>
  <c r="AS13" i="3"/>
  <c r="AS12" i="3"/>
  <c r="AS8" i="3"/>
  <c r="AS10" i="3"/>
  <c r="AS9" i="3"/>
  <c r="AS14" i="3"/>
  <c r="AS11" i="3"/>
  <c r="AT6" i="3"/>
  <c r="X6" i="3" l="1"/>
  <c r="Y6" i="3" s="1"/>
  <c r="Z6" i="3" s="1"/>
  <c r="AA6" i="3" s="1"/>
  <c r="AB6" i="3" s="1"/>
  <c r="AC6" i="3" s="1"/>
  <c r="W8" i="3"/>
  <c r="W10" i="3"/>
  <c r="W11" i="3"/>
  <c r="W13" i="3"/>
  <c r="W15" i="3"/>
  <c r="W9" i="3"/>
  <c r="W12" i="3"/>
  <c r="W14" i="3"/>
  <c r="AT13" i="3"/>
  <c r="AT12" i="3"/>
  <c r="AT10" i="3"/>
  <c r="AT9" i="3"/>
  <c r="AT14" i="3"/>
  <c r="AT11" i="3"/>
  <c r="AU6" i="3"/>
  <c r="AV6" i="3" s="1"/>
  <c r="AT8" i="3"/>
  <c r="BO14" i="3"/>
  <c r="BO12" i="3"/>
  <c r="BO9" i="3"/>
  <c r="BO10" i="3"/>
  <c r="BP6" i="3"/>
  <c r="BQ6" i="3" s="1"/>
  <c r="BO13" i="3"/>
  <c r="BO11" i="3"/>
  <c r="BO8" i="3"/>
  <c r="I15" i="3"/>
  <c r="I14" i="3"/>
  <c r="I11" i="3"/>
  <c r="I9" i="3"/>
  <c r="I12" i="3"/>
  <c r="I13" i="3"/>
  <c r="I8" i="3"/>
  <c r="I10" i="3"/>
  <c r="AD6" i="3" l="1"/>
  <c r="AE6" i="3" s="1"/>
  <c r="AF6" i="3" s="1"/>
  <c r="AC15" i="3"/>
  <c r="AC14" i="3"/>
  <c r="AC11" i="3"/>
  <c r="AC9" i="3"/>
  <c r="AC8" i="3"/>
  <c r="AC13" i="3"/>
  <c r="AC12" i="3"/>
  <c r="AC10" i="3"/>
  <c r="M13" i="3" l="1"/>
  <c r="M8" i="3"/>
  <c r="M10" i="3"/>
  <c r="M14" i="3"/>
  <c r="M9" i="3"/>
  <c r="M15" i="3"/>
  <c r="M12" i="3"/>
  <c r="M11" i="3"/>
  <c r="N13" i="3" l="1"/>
  <c r="N12" i="3"/>
  <c r="N10" i="3"/>
  <c r="N14" i="3"/>
  <c r="N9" i="3"/>
  <c r="N15" i="3"/>
  <c r="N11" i="3"/>
  <c r="N8" i="3"/>
  <c r="O15" i="3" l="1"/>
  <c r="O14" i="3"/>
  <c r="O13" i="3"/>
  <c r="O10" i="3"/>
  <c r="O9" i="3"/>
  <c r="O11" i="3"/>
  <c r="O12" i="3"/>
  <c r="O8" i="3"/>
  <c r="P15" i="3" l="1"/>
  <c r="P14" i="3"/>
  <c r="P11" i="3"/>
  <c r="P12" i="3"/>
  <c r="P8" i="3"/>
  <c r="P13" i="3"/>
  <c r="P10" i="3"/>
  <c r="P9" i="3"/>
  <c r="Z13" i="3" l="1"/>
  <c r="Z14" i="3"/>
  <c r="Z12" i="3"/>
  <c r="Z11" i="3"/>
  <c r="Z8" i="3"/>
  <c r="Z15" i="3"/>
  <c r="Z10" i="3"/>
  <c r="Z9" i="3"/>
  <c r="AA13" i="3" l="1"/>
  <c r="AA12" i="3"/>
  <c r="AA10" i="3"/>
  <c r="AA15" i="3"/>
  <c r="AA9" i="3"/>
  <c r="AA14" i="3"/>
  <c r="AA11" i="3"/>
  <c r="AA8" i="3"/>
  <c r="AD13" i="3" l="1"/>
  <c r="AD8" i="3"/>
  <c r="AD12" i="3"/>
  <c r="AD11" i="3"/>
  <c r="AD14" i="3"/>
  <c r="AG6" i="3"/>
  <c r="AH6" i="3" s="1"/>
  <c r="AD10" i="3"/>
  <c r="AD9" i="3"/>
  <c r="AD15" i="3"/>
  <c r="AH13" i="3" l="1"/>
  <c r="AH12" i="3"/>
  <c r="AH10" i="3"/>
  <c r="AH11" i="3"/>
  <c r="AH14" i="3"/>
  <c r="AH9" i="3"/>
  <c r="AI6" i="3"/>
  <c r="AH8" i="3"/>
  <c r="AI14" i="3" l="1"/>
  <c r="AI13" i="3"/>
  <c r="AI12" i="3"/>
  <c r="AI9" i="3"/>
  <c r="AI10" i="3"/>
  <c r="AI8" i="3"/>
  <c r="AI11" i="3"/>
  <c r="AJ6" i="3"/>
  <c r="AJ14" i="3" l="1"/>
  <c r="AJ11" i="3"/>
  <c r="AJ9" i="3"/>
  <c r="AJ10" i="3"/>
  <c r="AJ8" i="3"/>
  <c r="AJ13" i="3"/>
  <c r="AJ12" i="3"/>
  <c r="AK6" i="3"/>
  <c r="AK13" i="3" l="1"/>
  <c r="AK14" i="3"/>
  <c r="AK10" i="3"/>
  <c r="AK9" i="3"/>
  <c r="AK8" i="3"/>
  <c r="AK12" i="3"/>
  <c r="AK11" i="3"/>
  <c r="AL6" i="3"/>
  <c r="AM6" i="3" s="1"/>
</calcChain>
</file>

<file path=xl/sharedStrings.xml><?xml version="1.0" encoding="utf-8"?>
<sst xmlns="http://schemas.openxmlformats.org/spreadsheetml/2006/main" count="257" uniqueCount="102">
  <si>
    <t>No</t>
  </si>
  <si>
    <t>Mulai</t>
  </si>
  <si>
    <t>Sampai</t>
  </si>
  <si>
    <t xml:space="preserve"> </t>
  </si>
  <si>
    <t>KETERANGAN :</t>
  </si>
  <si>
    <t>: Pelaksanaan</t>
  </si>
  <si>
    <t>: Hari Libur</t>
  </si>
  <si>
    <t>Juni</t>
  </si>
  <si>
    <t>Rencana Jadwal Pelaksanaan Pengawasan Rutin/Reguler</t>
  </si>
  <si>
    <t>Di Lingkungan Pengadilan Tinggi Agama Padang</t>
  </si>
  <si>
    <t>Mei</t>
  </si>
  <si>
    <t>Kegiatan</t>
  </si>
  <si>
    <t>Rapat pimpinan 
(persiapan pelaksanaan pengawasan)</t>
  </si>
  <si>
    <t>Koordinator Binwas</t>
  </si>
  <si>
    <t>Persiapan aplikasi</t>
  </si>
  <si>
    <t>Rapat persiapan pelaksanaan pengawasan</t>
  </si>
  <si>
    <t>Pelaksanaan pembinaan</t>
  </si>
  <si>
    <t>Penanggung Jawab</t>
  </si>
  <si>
    <t>Tim TI</t>
  </si>
  <si>
    <t>Hatiwasda</t>
  </si>
  <si>
    <t>Penyusunan objek pemeriksaan pengawsan</t>
  </si>
  <si>
    <t>Hakim Pengawas Daerah</t>
  </si>
  <si>
    <t>Satuan Kerja</t>
  </si>
  <si>
    <t>Keterangan</t>
  </si>
  <si>
    <t>Drs. H. Khairuddin, S.H., M.H.</t>
  </si>
  <si>
    <t>PA Padang</t>
  </si>
  <si>
    <t>Drs. H. Sulem Ahmad, S.H., M.A.</t>
  </si>
  <si>
    <t>PA Painan</t>
  </si>
  <si>
    <t>PA Maninjau</t>
  </si>
  <si>
    <t>PA Batusangkar</t>
  </si>
  <si>
    <t>PA Bukittinggi</t>
  </si>
  <si>
    <t>PA Padang Panjang</t>
  </si>
  <si>
    <t>Drs. Ridwan Alimunir, S.H., M.H.</t>
  </si>
  <si>
    <t>PA Koto Baru</t>
  </si>
  <si>
    <t>PA Solok</t>
  </si>
  <si>
    <t>PA Sawahlunto</t>
  </si>
  <si>
    <t>Drs. H. Syafri Amrul, M.H.I.</t>
  </si>
  <si>
    <t>PA Pariaman</t>
  </si>
  <si>
    <t>PA Lubuk Basung</t>
  </si>
  <si>
    <t>PA Talu</t>
  </si>
  <si>
    <t>PA Payakumbuh</t>
  </si>
  <si>
    <t>PA Tanjung Pati</t>
  </si>
  <si>
    <t>PA Lubuk Sikaping</t>
  </si>
  <si>
    <t>Drs. Bahrul Amzah, M.H.</t>
  </si>
  <si>
    <t>PA Muara Labuh</t>
  </si>
  <si>
    <t>PA Pulau Punjung</t>
  </si>
  <si>
    <t>PA Sijunjung</t>
  </si>
  <si>
    <t>Kendaraan</t>
  </si>
  <si>
    <t>Drs. Syaiful Ashar, S.H.</t>
  </si>
  <si>
    <t>Yova Nelindy, A.Md.</t>
  </si>
  <si>
    <t>Drs. Hamzah</t>
  </si>
  <si>
    <t>Hj. Alifah, S.H.</t>
  </si>
  <si>
    <t>Ismail, S.H.I., M.A.</t>
  </si>
  <si>
    <t>Berki Rahmat, S.Kom.</t>
  </si>
  <si>
    <t>Drs. Daryamurni</t>
  </si>
  <si>
    <t>Rahmita, S.Ag.</t>
  </si>
  <si>
    <t>Enjer Sades, S.H.</t>
  </si>
  <si>
    <t>Aidil Akbar, S.E.</t>
  </si>
  <si>
    <t>Faizal Roza, S.H.</t>
  </si>
  <si>
    <t>Drs. H. Yusnedi</t>
  </si>
  <si>
    <t>Masdi, S.H.</t>
  </si>
  <si>
    <t>H. Damris, S.H.</t>
  </si>
  <si>
    <t>Drs. H. Amridal, S.H., M.A.</t>
  </si>
  <si>
    <t>Dra. Hj. Rosliani, S.H., M.A.</t>
  </si>
  <si>
    <t>Mulyani, S.H.</t>
  </si>
  <si>
    <t>Yun Ridhwan, S.H.</t>
  </si>
  <si>
    <t>Nora Oktavia, S.H.</t>
  </si>
  <si>
    <t>H. Kutung Saraini, S.Ag.</t>
  </si>
  <si>
    <t>Innova</t>
  </si>
  <si>
    <t>Hiace</t>
  </si>
  <si>
    <t>Rush</t>
  </si>
  <si>
    <t>Vios</t>
  </si>
  <si>
    <t>Avanza</t>
  </si>
  <si>
    <t>Aye Hadiya</t>
  </si>
  <si>
    <t>Pengemudi</t>
  </si>
  <si>
    <t>Aisten</t>
  </si>
  <si>
    <t>Kepaniteraan</t>
  </si>
  <si>
    <t>Kesekretariatan</t>
  </si>
  <si>
    <t>Rekapitulasi laporan</t>
  </si>
  <si>
    <t>Penyampaian laporan ke Ketua PTA</t>
  </si>
  <si>
    <t>Mukhlis, S.H.</t>
  </si>
  <si>
    <t>Elvi Yunita, S.H., M.H.</t>
  </si>
  <si>
    <t>Rifka Hidayat, S.H.</t>
  </si>
  <si>
    <t>Nurasiyah Handayani Rangkuti, S.H.</t>
  </si>
  <si>
    <t>Millia Sufia, S.E., S.H., M.M.</t>
  </si>
  <si>
    <t>Elsa Rusdiana, S.E.</t>
  </si>
  <si>
    <t>Listya Rahma, A.Md.</t>
  </si>
  <si>
    <t>Fadhliamin, S.SI.</t>
  </si>
  <si>
    <t>Winda Harza, S.H.</t>
  </si>
  <si>
    <t>Mursyidah, S.AP.</t>
  </si>
  <si>
    <t>Efri Sukma</t>
  </si>
  <si>
    <t>Fitrya Rafani, S.Kom.</t>
  </si>
  <si>
    <t>Novia Mayasari, S.E.</t>
  </si>
  <si>
    <t>Richa Meiliyana Rachmawati, A.Md.A.B.</t>
  </si>
  <si>
    <t>Muhammad Andi Purwanto, A.Md.T.</t>
  </si>
  <si>
    <t>Elham Sairosi</t>
  </si>
  <si>
    <t>Altis</t>
  </si>
  <si>
    <t>Feri Hidayat</t>
  </si>
  <si>
    <t>Doni Windra</t>
  </si>
  <si>
    <t>Doan Falltrik</t>
  </si>
  <si>
    <t>Rencana Rincian Jadwal Pelaksanaan Pengawasan Rutin/Reguler</t>
  </si>
  <si>
    <t>Drs. Hamdani. S, S.H., M.H.I.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</si>
</sst>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dd\-mm\-yy"/>
  </numFmts>
  <fonts count="1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4"/>
      <name val="Franklin Gothic Book"/>
      <family val="2"/>
    </font>
    <font>
      <sz val="9"/>
      <name val="Franklin Gothic Book"/>
      <family val="2"/>
    </font>
    <font>
      <b/>
      <sz val="10"/>
      <name val="Franklin Gothic Book"/>
      <family val="2"/>
    </font>
    <font>
      <b/>
      <sz val="9"/>
      <name val="Franklin Gothic Book"/>
      <family val="2"/>
    </font>
    <font>
      <sz val="7"/>
      <name val="Franklin Gothic Book"/>
      <family val="2"/>
    </font>
    <font>
      <sz val="10"/>
      <name val="Franklin Gothic Book"/>
      <family val="2"/>
    </font>
    <font>
      <sz val="10"/>
      <color rgb="FF1903BD"/>
      <name val="Franklin Gothic Book"/>
      <family val="2"/>
    </font>
    <font>
      <sz val="10"/>
      <color rgb="FFFF0000"/>
      <name val="Franklin Gothic Book"/>
      <family val="2"/>
    </font>
    <font>
      <b/>
      <sz val="9"/>
      <color rgb="FFFF0000"/>
      <name val="Franklin Gothic Book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lightDown">
        <bgColor theme="0" tint="-0.34998626667073579"/>
      </patternFill>
    </fill>
    <fill>
      <patternFill patternType="lightDown">
        <bgColor rgb="FF92D050"/>
      </patternFill>
    </fill>
    <fill>
      <patternFill patternType="solid">
        <fgColor rgb="FF92D050"/>
        <bgColor indexed="64"/>
      </patternFill>
    </fill>
    <fill>
      <patternFill patternType="lightDown">
        <bgColor theme="0" tint="-0.499984740745262"/>
      </patternFill>
    </fill>
    <fill>
      <patternFill patternType="solid">
        <fgColor rgb="FF00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3" fillId="0" borderId="0" xfId="1" applyFont="1"/>
    <xf numFmtId="0" fontId="5" fillId="0" borderId="0" xfId="1" applyFont="1"/>
    <xf numFmtId="0" fontId="4" fillId="2" borderId="4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164" fontId="6" fillId="2" borderId="1" xfId="1" applyNumberFormat="1" applyFont="1" applyFill="1" applyBorder="1"/>
    <xf numFmtId="1" fontId="6" fillId="2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/>
    <xf numFmtId="0" fontId="9" fillId="3" borderId="1" xfId="0" applyFont="1" applyFill="1" applyBorder="1"/>
    <xf numFmtId="0" fontId="9" fillId="3" borderId="1" xfId="1" applyFont="1" applyFill="1" applyBorder="1"/>
    <xf numFmtId="0" fontId="9" fillId="4" borderId="1" xfId="0" applyFont="1" applyFill="1" applyBorder="1"/>
    <xf numFmtId="0" fontId="9" fillId="5" borderId="1" xfId="1" applyFont="1" applyFill="1" applyBorder="1"/>
    <xf numFmtId="0" fontId="9" fillId="4" borderId="1" xfId="1" applyFont="1" applyFill="1" applyBorder="1"/>
    <xf numFmtId="0" fontId="3" fillId="5" borderId="0" xfId="1" applyFont="1" applyFill="1"/>
    <xf numFmtId="0" fontId="5" fillId="6" borderId="0" xfId="1" applyFont="1" applyFill="1"/>
    <xf numFmtId="0" fontId="7" fillId="0" borderId="1" xfId="1" applyFont="1" applyFill="1" applyBorder="1" applyAlignment="1">
      <alignment horizontal="left" vertical="center"/>
    </xf>
    <xf numFmtId="0" fontId="10" fillId="7" borderId="0" xfId="1" applyFont="1" applyFill="1"/>
    <xf numFmtId="0" fontId="7" fillId="0" borderId="1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8" fillId="0" borderId="1" xfId="1" applyFont="1" applyFill="1" applyBorder="1"/>
    <xf numFmtId="0" fontId="3" fillId="0" borderId="0" xfId="1" applyFont="1" applyBorder="1"/>
    <xf numFmtId="0" fontId="7" fillId="0" borderId="0" xfId="1" applyFont="1" applyFill="1" applyBorder="1" applyAlignment="1">
      <alignment vertical="center"/>
    </xf>
    <xf numFmtId="0" fontId="5" fillId="0" borderId="0" xfId="1" applyFont="1" applyBorder="1"/>
    <xf numFmtId="16" fontId="0" fillId="8" borderId="0" xfId="0" applyNumberFormat="1" applyFill="1"/>
    <xf numFmtId="0" fontId="0" fillId="8" borderId="0" xfId="0" applyFill="1"/>
    <xf numFmtId="16" fontId="0" fillId="9" borderId="0" xfId="0" applyNumberFormat="1" applyFill="1"/>
    <xf numFmtId="0" fontId="0" fillId="9" borderId="0" xfId="0" applyFill="1"/>
    <xf numFmtId="16" fontId="0" fillId="10" borderId="0" xfId="0" applyNumberFormat="1" applyFill="1"/>
    <xf numFmtId="0" fontId="0" fillId="10" borderId="0" xfId="0" applyFill="1"/>
    <xf numFmtId="0" fontId="0" fillId="10" borderId="1" xfId="0" applyFill="1" applyBorder="1"/>
    <xf numFmtId="0" fontId="0" fillId="5" borderId="0" xfId="0" applyFill="1"/>
    <xf numFmtId="0" fontId="0" fillId="10" borderId="0" xfId="0" applyFill="1" applyBorder="1"/>
    <xf numFmtId="0" fontId="0" fillId="9" borderId="1" xfId="0" applyFill="1" applyBorder="1"/>
    <xf numFmtId="1" fontId="6" fillId="2" borderId="8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vertical="center"/>
    </xf>
    <xf numFmtId="165" fontId="7" fillId="0" borderId="12" xfId="1" applyNumberFormat="1" applyFont="1" applyFill="1" applyBorder="1" applyAlignment="1">
      <alignment horizontal="center" vertical="center"/>
    </xf>
    <xf numFmtId="0" fontId="8" fillId="0" borderId="12" xfId="1" applyFont="1" applyFill="1" applyBorder="1"/>
    <xf numFmtId="0" fontId="9" fillId="3" borderId="12" xfId="0" applyFont="1" applyFill="1" applyBorder="1"/>
    <xf numFmtId="0" fontId="9" fillId="4" borderId="12" xfId="0" applyFont="1" applyFill="1" applyBorder="1"/>
    <xf numFmtId="0" fontId="9" fillId="5" borderId="12" xfId="1" applyFont="1" applyFill="1" applyBorder="1"/>
    <xf numFmtId="0" fontId="9" fillId="4" borderId="12" xfId="1" applyFont="1" applyFill="1" applyBorder="1"/>
    <xf numFmtId="0" fontId="7" fillId="0" borderId="13" xfId="1" applyFont="1" applyFill="1" applyBorder="1" applyAlignment="1">
      <alignment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vertical="center"/>
    </xf>
    <xf numFmtId="0" fontId="7" fillId="0" borderId="15" xfId="1" applyFont="1" applyFill="1" applyBorder="1" applyAlignment="1">
      <alignment vertical="center" wrapText="1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vertical="center"/>
    </xf>
    <xf numFmtId="165" fontId="7" fillId="0" borderId="18" xfId="1" applyNumberFormat="1" applyFont="1" applyFill="1" applyBorder="1" applyAlignment="1">
      <alignment horizontal="center" vertical="center"/>
    </xf>
    <xf numFmtId="0" fontId="8" fillId="0" borderId="18" xfId="1" applyFont="1" applyFill="1" applyBorder="1"/>
    <xf numFmtId="0" fontId="9" fillId="3" borderId="18" xfId="0" applyFont="1" applyFill="1" applyBorder="1"/>
    <xf numFmtId="0" fontId="9" fillId="0" borderId="18" xfId="1" applyFont="1" applyFill="1" applyBorder="1"/>
    <xf numFmtId="0" fontId="9" fillId="3" borderId="18" xfId="1" applyFont="1" applyFill="1" applyBorder="1"/>
    <xf numFmtId="0" fontId="9" fillId="0" borderId="12" xfId="1" applyFont="1" applyFill="1" applyBorder="1"/>
    <xf numFmtId="0" fontId="9" fillId="3" borderId="12" xfId="1" applyFont="1" applyFill="1" applyBorder="1"/>
    <xf numFmtId="0" fontId="7" fillId="0" borderId="12" xfId="1" applyFont="1" applyFill="1" applyBorder="1" applyAlignment="1">
      <alignment vertical="center" wrapText="1"/>
    </xf>
    <xf numFmtId="0" fontId="7" fillId="0" borderId="13" xfId="1" applyFont="1" applyFill="1" applyBorder="1" applyAlignment="1">
      <alignment vertical="center" wrapText="1"/>
    </xf>
    <xf numFmtId="0" fontId="7" fillId="0" borderId="18" xfId="1" applyFont="1" applyFill="1" applyBorder="1" applyAlignment="1">
      <alignment horizontal="left" vertical="center"/>
    </xf>
    <xf numFmtId="0" fontId="9" fillId="4" borderId="18" xfId="0" applyFont="1" applyFill="1" applyBorder="1"/>
    <xf numFmtId="0" fontId="9" fillId="5" borderId="18" xfId="1" applyFont="1" applyFill="1" applyBorder="1"/>
    <xf numFmtId="0" fontId="9" fillId="4" borderId="18" xfId="1" applyFont="1" applyFill="1" applyBorder="1"/>
    <xf numFmtId="0" fontId="7" fillId="0" borderId="12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10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20"/>
  <sheetViews>
    <sheetView view="pageBreakPreview" zoomScale="85" zoomScaleNormal="85" zoomScaleSheetLayoutView="85" workbookViewId="0">
      <selection sqref="A1:BQ1"/>
    </sheetView>
  </sheetViews>
  <sheetFormatPr defaultColWidth="1" defaultRowHeight="12"/>
  <cols>
    <col min="1" max="1" width="3.7109375" style="2" customWidth="1"/>
    <col min="2" max="2" width="33.42578125" style="2" bestFit="1" customWidth="1"/>
    <col min="3" max="4" width="8.7109375" style="1" bestFit="1" customWidth="1"/>
    <col min="5" max="32" width="3.7109375" style="1" customWidth="1"/>
    <col min="33" max="69" width="3.7109375" style="1" hidden="1" customWidth="1"/>
    <col min="70" max="70" width="29.7109375" style="1" customWidth="1"/>
    <col min="71" max="16384" width="1" style="1"/>
  </cols>
  <sheetData>
    <row r="1" spans="1:70" ht="18">
      <c r="A1" s="85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</row>
    <row r="2" spans="1:70" ht="18">
      <c r="A2" s="85" t="s">
        <v>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</row>
    <row r="4" spans="1:70" ht="21.75" customHeight="1">
      <c r="A4" s="86" t="s">
        <v>0</v>
      </c>
      <c r="B4" s="79" t="s">
        <v>11</v>
      </c>
      <c r="C4" s="87" t="s">
        <v>1</v>
      </c>
      <c r="D4" s="90" t="s">
        <v>2</v>
      </c>
      <c r="E4" s="93" t="s">
        <v>10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5"/>
      <c r="AB4" s="93" t="s">
        <v>7</v>
      </c>
      <c r="AC4" s="94"/>
      <c r="AD4" s="94"/>
      <c r="AE4" s="94"/>
      <c r="AF4" s="94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4"/>
      <c r="BJ4" s="5"/>
      <c r="BK4" s="3"/>
      <c r="BL4" s="3"/>
      <c r="BM4" s="3"/>
      <c r="BN4" s="3"/>
      <c r="BO4" s="3"/>
      <c r="BP4" s="3"/>
      <c r="BQ4" s="3"/>
      <c r="BR4" s="79" t="s">
        <v>17</v>
      </c>
    </row>
    <row r="5" spans="1:70" s="6" customFormat="1" ht="22.15" hidden="1" customHeight="1">
      <c r="A5" s="86"/>
      <c r="B5" s="80"/>
      <c r="C5" s="88"/>
      <c r="D5" s="91"/>
      <c r="E5" s="82">
        <v>44690</v>
      </c>
      <c r="F5" s="83"/>
      <c r="G5" s="83"/>
      <c r="H5" s="83"/>
      <c r="I5" s="83"/>
      <c r="J5" s="83"/>
      <c r="K5" s="83"/>
      <c r="L5" s="82">
        <f>E5+7</f>
        <v>44697</v>
      </c>
      <c r="M5" s="83"/>
      <c r="N5" s="83"/>
      <c r="O5" s="83"/>
      <c r="P5" s="83"/>
      <c r="Q5" s="83"/>
      <c r="R5" s="83"/>
      <c r="S5" s="82">
        <f>L5+7</f>
        <v>44704</v>
      </c>
      <c r="T5" s="83"/>
      <c r="U5" s="83"/>
      <c r="V5" s="83"/>
      <c r="W5" s="83"/>
      <c r="X5" s="83"/>
      <c r="Y5" s="83"/>
      <c r="Z5" s="82">
        <f>S5+7</f>
        <v>44711</v>
      </c>
      <c r="AA5" s="83"/>
      <c r="AB5" s="26"/>
      <c r="AC5" s="26"/>
      <c r="AD5" s="26"/>
      <c r="AE5" s="26"/>
      <c r="AF5" s="26"/>
      <c r="AG5" s="82">
        <v>42856</v>
      </c>
      <c r="AH5" s="83"/>
      <c r="AI5" s="83"/>
      <c r="AJ5" s="83"/>
      <c r="AK5" s="83"/>
      <c r="AL5" s="83"/>
      <c r="AM5" s="83"/>
      <c r="AN5" s="84"/>
      <c r="AO5" s="84"/>
      <c r="AP5" s="84" t="e">
        <f>#REF!+7</f>
        <v>#REF!</v>
      </c>
      <c r="AQ5" s="84"/>
      <c r="AR5" s="84"/>
      <c r="AS5" s="84"/>
      <c r="AT5" s="84"/>
      <c r="AU5" s="84"/>
      <c r="AV5" s="84"/>
      <c r="AW5" s="84" t="e">
        <f>#REF!+7</f>
        <v>#REF!</v>
      </c>
      <c r="AX5" s="84"/>
      <c r="AY5" s="84"/>
      <c r="AZ5" s="84"/>
      <c r="BA5" s="84"/>
      <c r="BB5" s="84"/>
      <c r="BC5" s="84"/>
      <c r="BD5" s="84" t="e">
        <f>AW5+7</f>
        <v>#REF!</v>
      </c>
      <c r="BE5" s="84"/>
      <c r="BF5" s="84"/>
      <c r="BG5" s="84"/>
      <c r="BH5" s="84"/>
      <c r="BI5" s="84"/>
      <c r="BJ5" s="84"/>
      <c r="BK5" s="84" t="e">
        <f>BD5+7</f>
        <v>#REF!</v>
      </c>
      <c r="BL5" s="84"/>
      <c r="BM5" s="84"/>
      <c r="BN5" s="84"/>
      <c r="BO5" s="84"/>
      <c r="BP5" s="84"/>
      <c r="BQ5" s="84"/>
      <c r="BR5" s="80"/>
    </row>
    <row r="6" spans="1:70" ht="18.75" hidden="1" customHeight="1">
      <c r="A6" s="86"/>
      <c r="B6" s="80"/>
      <c r="C6" s="88"/>
      <c r="D6" s="91"/>
      <c r="E6" s="7">
        <f>E5</f>
        <v>44690</v>
      </c>
      <c r="F6" s="7">
        <f t="shared" ref="F6:AM6" si="0">E6+1</f>
        <v>44691</v>
      </c>
      <c r="G6" s="7">
        <f t="shared" ref="G6" si="1">F6+1</f>
        <v>44692</v>
      </c>
      <c r="H6" s="7">
        <f t="shared" ref="H6" si="2">G6+1</f>
        <v>44693</v>
      </c>
      <c r="I6" s="7">
        <f t="shared" ref="I6" si="3">H6+1</f>
        <v>44694</v>
      </c>
      <c r="J6" s="7">
        <f t="shared" ref="J6" si="4">I6+1</f>
        <v>44695</v>
      </c>
      <c r="K6" s="7">
        <f t="shared" ref="K6" si="5">J6+1</f>
        <v>44696</v>
      </c>
      <c r="L6" s="7">
        <f t="shared" ref="L6" si="6">K6+1</f>
        <v>44697</v>
      </c>
      <c r="M6" s="7">
        <f t="shared" ref="M6" si="7">L6+1</f>
        <v>44698</v>
      </c>
      <c r="N6" s="7">
        <f t="shared" ref="N6" si="8">M6+1</f>
        <v>44699</v>
      </c>
      <c r="O6" s="7">
        <f t="shared" ref="O6" si="9">N6+1</f>
        <v>44700</v>
      </c>
      <c r="P6" s="7">
        <f t="shared" ref="P6" si="10">O6+1</f>
        <v>44701</v>
      </c>
      <c r="Q6" s="7">
        <f t="shared" ref="Q6" si="11">P6+1</f>
        <v>44702</v>
      </c>
      <c r="R6" s="7">
        <f t="shared" ref="R6" si="12">Q6+1</f>
        <v>44703</v>
      </c>
      <c r="S6" s="7">
        <f t="shared" ref="S6" si="13">R6+1</f>
        <v>44704</v>
      </c>
      <c r="T6" s="7">
        <f t="shared" ref="T6" si="14">S6+1</f>
        <v>44705</v>
      </c>
      <c r="U6" s="7">
        <f t="shared" ref="U6" si="15">T6+1</f>
        <v>44706</v>
      </c>
      <c r="V6" s="7">
        <f t="shared" ref="V6" si="16">U6+1</f>
        <v>44707</v>
      </c>
      <c r="W6" s="7">
        <f t="shared" ref="W6" si="17">V6+1</f>
        <v>44708</v>
      </c>
      <c r="X6" s="7">
        <f t="shared" ref="X6" si="18">W6+1</f>
        <v>44709</v>
      </c>
      <c r="Y6" s="7">
        <f t="shared" ref="Y6" si="19">X6+1</f>
        <v>44710</v>
      </c>
      <c r="Z6" s="7">
        <f t="shared" ref="Z6" si="20">Y6+1</f>
        <v>44711</v>
      </c>
      <c r="AA6" s="7">
        <f t="shared" ref="AA6" si="21">Z6+1</f>
        <v>44712</v>
      </c>
      <c r="AB6" s="7">
        <f t="shared" ref="AB6" si="22">AA6+1</f>
        <v>44713</v>
      </c>
      <c r="AC6" s="7">
        <f t="shared" ref="AC6" si="23">AB6+1</f>
        <v>44714</v>
      </c>
      <c r="AD6" s="7">
        <f t="shared" ref="AD6" si="24">AC6+1</f>
        <v>44715</v>
      </c>
      <c r="AE6" s="7">
        <f t="shared" ref="AE6" si="25">AD6+1</f>
        <v>44716</v>
      </c>
      <c r="AF6" s="7">
        <f t="shared" ref="AF6" si="26">AE6+1</f>
        <v>44717</v>
      </c>
      <c r="AG6" s="7">
        <f t="shared" si="0"/>
        <v>44718</v>
      </c>
      <c r="AH6" s="7">
        <f t="shared" si="0"/>
        <v>44719</v>
      </c>
      <c r="AI6" s="7">
        <f t="shared" si="0"/>
        <v>44720</v>
      </c>
      <c r="AJ6" s="7">
        <f t="shared" si="0"/>
        <v>44721</v>
      </c>
      <c r="AK6" s="7">
        <f t="shared" si="0"/>
        <v>44722</v>
      </c>
      <c r="AL6" s="7">
        <f t="shared" si="0"/>
        <v>44723</v>
      </c>
      <c r="AM6" s="7">
        <f t="shared" si="0"/>
        <v>44724</v>
      </c>
      <c r="AN6" s="7" t="e">
        <f>#REF!+1</f>
        <v>#REF!</v>
      </c>
      <c r="AO6" s="7" t="e">
        <f t="shared" ref="AO6" si="27">AN6+1</f>
        <v>#REF!</v>
      </c>
      <c r="AP6" s="7" t="e">
        <f>AP5</f>
        <v>#REF!</v>
      </c>
      <c r="AQ6" s="7" t="e">
        <f t="shared" ref="AQ6:AV6" si="28">AP6+1</f>
        <v>#REF!</v>
      </c>
      <c r="AR6" s="7" t="e">
        <f t="shared" si="28"/>
        <v>#REF!</v>
      </c>
      <c r="AS6" s="7" t="e">
        <f t="shared" si="28"/>
        <v>#REF!</v>
      </c>
      <c r="AT6" s="7" t="e">
        <f t="shared" si="28"/>
        <v>#REF!</v>
      </c>
      <c r="AU6" s="7" t="e">
        <f t="shared" si="28"/>
        <v>#REF!</v>
      </c>
      <c r="AV6" s="7" t="e">
        <f t="shared" si="28"/>
        <v>#REF!</v>
      </c>
      <c r="AW6" s="7" t="e">
        <f>#REF!+1</f>
        <v>#REF!</v>
      </c>
      <c r="AX6" s="7" t="e">
        <f t="shared" ref="AX6:BI6" si="29">AW6+1</f>
        <v>#REF!</v>
      </c>
      <c r="AY6" s="7" t="e">
        <f t="shared" si="29"/>
        <v>#REF!</v>
      </c>
      <c r="AZ6" s="7" t="e">
        <f t="shared" si="29"/>
        <v>#REF!</v>
      </c>
      <c r="BA6" s="7" t="e">
        <f t="shared" si="29"/>
        <v>#REF!</v>
      </c>
      <c r="BB6" s="7" t="e">
        <f t="shared" si="29"/>
        <v>#REF!</v>
      </c>
      <c r="BC6" s="7" t="e">
        <f t="shared" si="29"/>
        <v>#REF!</v>
      </c>
      <c r="BD6" s="7" t="e">
        <f t="shared" si="29"/>
        <v>#REF!</v>
      </c>
      <c r="BE6" s="7" t="e">
        <f t="shared" si="29"/>
        <v>#REF!</v>
      </c>
      <c r="BF6" s="7" t="e">
        <f t="shared" si="29"/>
        <v>#REF!</v>
      </c>
      <c r="BG6" s="7" t="e">
        <f t="shared" si="29"/>
        <v>#REF!</v>
      </c>
      <c r="BH6" s="7" t="e">
        <f t="shared" si="29"/>
        <v>#REF!</v>
      </c>
      <c r="BI6" s="7" t="e">
        <f t="shared" si="29"/>
        <v>#REF!</v>
      </c>
      <c r="BJ6" s="7" t="e">
        <f>#REF!+1</f>
        <v>#REF!</v>
      </c>
      <c r="BK6" s="7" t="e">
        <f t="shared" ref="BK6:BQ6" si="30">BJ6+1</f>
        <v>#REF!</v>
      </c>
      <c r="BL6" s="7" t="e">
        <f t="shared" si="30"/>
        <v>#REF!</v>
      </c>
      <c r="BM6" s="7" t="e">
        <f t="shared" si="30"/>
        <v>#REF!</v>
      </c>
      <c r="BN6" s="7" t="e">
        <f t="shared" si="30"/>
        <v>#REF!</v>
      </c>
      <c r="BO6" s="7" t="e">
        <f t="shared" si="30"/>
        <v>#REF!</v>
      </c>
      <c r="BP6" s="7" t="e">
        <f t="shared" si="30"/>
        <v>#REF!</v>
      </c>
      <c r="BQ6" s="7" t="e">
        <f t="shared" si="30"/>
        <v>#REF!</v>
      </c>
      <c r="BR6" s="80"/>
    </row>
    <row r="7" spans="1:70" ht="18.75" customHeight="1">
      <c r="A7" s="86"/>
      <c r="B7" s="81"/>
      <c r="C7" s="89"/>
      <c r="D7" s="92"/>
      <c r="E7" s="8">
        <v>9</v>
      </c>
      <c r="F7" s="8">
        <v>10</v>
      </c>
      <c r="G7" s="8">
        <v>11</v>
      </c>
      <c r="H7" s="8">
        <v>12</v>
      </c>
      <c r="I7" s="8">
        <v>13</v>
      </c>
      <c r="J7" s="8">
        <v>14</v>
      </c>
      <c r="K7" s="8">
        <v>15</v>
      </c>
      <c r="L7" s="8">
        <v>16</v>
      </c>
      <c r="M7" s="8">
        <v>17</v>
      </c>
      <c r="N7" s="8">
        <v>18</v>
      </c>
      <c r="O7" s="8">
        <v>19</v>
      </c>
      <c r="P7" s="8">
        <v>20</v>
      </c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  <c r="X7" s="8">
        <v>28</v>
      </c>
      <c r="Y7" s="8">
        <v>29</v>
      </c>
      <c r="Z7" s="8">
        <v>30</v>
      </c>
      <c r="AA7" s="8">
        <v>31</v>
      </c>
      <c r="AB7" s="8">
        <v>1</v>
      </c>
      <c r="AC7" s="8">
        <v>2</v>
      </c>
      <c r="AD7" s="8">
        <v>3</v>
      </c>
      <c r="AE7" s="8">
        <v>4</v>
      </c>
      <c r="AF7" s="8">
        <v>5</v>
      </c>
      <c r="AG7" s="8">
        <v>3</v>
      </c>
      <c r="AH7" s="8">
        <v>4</v>
      </c>
      <c r="AI7" s="8">
        <v>5</v>
      </c>
      <c r="AJ7" s="8">
        <v>6</v>
      </c>
      <c r="AK7" s="8">
        <v>7</v>
      </c>
      <c r="AL7" s="8">
        <v>8</v>
      </c>
      <c r="AM7" s="8">
        <v>9</v>
      </c>
      <c r="AN7" s="8">
        <v>11</v>
      </c>
      <c r="AO7" s="8">
        <v>12</v>
      </c>
      <c r="AP7" s="8">
        <v>13</v>
      </c>
      <c r="AQ7" s="8">
        <v>14</v>
      </c>
      <c r="AR7" s="8">
        <v>15</v>
      </c>
      <c r="AS7" s="8">
        <v>16</v>
      </c>
      <c r="AT7" s="8">
        <v>17</v>
      </c>
      <c r="AU7" s="8">
        <v>18</v>
      </c>
      <c r="AV7" s="8">
        <v>19</v>
      </c>
      <c r="AW7" s="8">
        <v>5</v>
      </c>
      <c r="AX7" s="8">
        <v>6</v>
      </c>
      <c r="AY7" s="8">
        <v>7</v>
      </c>
      <c r="AZ7" s="8">
        <v>8</v>
      </c>
      <c r="BA7" s="8">
        <v>9</v>
      </c>
      <c r="BB7" s="8">
        <v>10</v>
      </c>
      <c r="BC7" s="8">
        <v>11</v>
      </c>
      <c r="BD7" s="8">
        <v>12</v>
      </c>
      <c r="BE7" s="8">
        <v>13</v>
      </c>
      <c r="BF7" s="8">
        <v>14</v>
      </c>
      <c r="BG7" s="8">
        <v>15</v>
      </c>
      <c r="BH7" s="8">
        <v>16</v>
      </c>
      <c r="BI7" s="8">
        <v>17</v>
      </c>
      <c r="BJ7" s="8">
        <v>18</v>
      </c>
      <c r="BK7" s="8">
        <v>19</v>
      </c>
      <c r="BL7" s="8">
        <v>20</v>
      </c>
      <c r="BM7" s="8">
        <v>21</v>
      </c>
      <c r="BN7" s="8">
        <v>22</v>
      </c>
      <c r="BO7" s="8">
        <v>23</v>
      </c>
      <c r="BP7" s="8">
        <v>24</v>
      </c>
      <c r="BQ7" s="8">
        <v>25</v>
      </c>
      <c r="BR7" s="81"/>
    </row>
    <row r="8" spans="1:70" ht="27.75" customHeight="1">
      <c r="A8" s="9">
        <v>1</v>
      </c>
      <c r="B8" s="27" t="s">
        <v>12</v>
      </c>
      <c r="C8" s="11">
        <v>44691</v>
      </c>
      <c r="D8" s="11">
        <f t="shared" ref="D8:D14" si="31">C8</f>
        <v>44691</v>
      </c>
      <c r="E8" s="23" t="str">
        <f t="shared" ref="E8:I14" si="32">IF(AND(E$6&gt;=$C8,E$6&lt;=$D8),1,"")</f>
        <v/>
      </c>
      <c r="F8" s="23">
        <f t="shared" si="32"/>
        <v>1</v>
      </c>
      <c r="G8" s="23" t="str">
        <f t="shared" si="32"/>
        <v/>
      </c>
      <c r="H8" s="23" t="str">
        <f t="shared" si="32"/>
        <v/>
      </c>
      <c r="I8" s="23" t="str">
        <f t="shared" si="32"/>
        <v/>
      </c>
      <c r="J8" s="24"/>
      <c r="K8" s="24"/>
      <c r="L8" s="24"/>
      <c r="M8" s="23" t="str">
        <f t="shared" ref="M8:P15" si="33">IF(AND(M$6&gt;=$C8,M$6&lt;=$D8),1,"")</f>
        <v/>
      </c>
      <c r="N8" s="23" t="str">
        <f t="shared" si="33"/>
        <v/>
      </c>
      <c r="O8" s="23" t="str">
        <f t="shared" si="33"/>
        <v/>
      </c>
      <c r="P8" s="23" t="str">
        <f t="shared" si="33"/>
        <v/>
      </c>
      <c r="Q8" s="24"/>
      <c r="R8" s="24"/>
      <c r="S8" s="23" t="str">
        <f t="shared" ref="S8:U15" si="34">IF(AND(S$6&gt;=$C8,S$6&lt;=$D8),1,"")</f>
        <v/>
      </c>
      <c r="T8" s="23" t="str">
        <f t="shared" si="34"/>
        <v/>
      </c>
      <c r="U8" s="23" t="str">
        <f t="shared" si="34"/>
        <v/>
      </c>
      <c r="V8" s="24"/>
      <c r="W8" s="23" t="str">
        <f t="shared" ref="W8:W15" si="35">IF(AND(W$6&gt;=$C8,W$6&lt;=$D8),1,"")</f>
        <v/>
      </c>
      <c r="X8" s="24"/>
      <c r="Y8" s="24"/>
      <c r="Z8" s="23" t="str">
        <f t="shared" ref="Z8:AD14" si="36">IF(AND(Z$6&gt;=$C8,Z$6&lt;=$D8),1,"")</f>
        <v/>
      </c>
      <c r="AA8" s="23" t="str">
        <f t="shared" si="36"/>
        <v/>
      </c>
      <c r="AB8" s="24"/>
      <c r="AC8" s="23" t="str">
        <f t="shared" si="36"/>
        <v/>
      </c>
      <c r="AD8" s="23" t="str">
        <f t="shared" si="36"/>
        <v/>
      </c>
      <c r="AE8" s="13"/>
      <c r="AF8" s="13"/>
      <c r="AG8" s="13"/>
      <c r="AH8" s="12" t="str">
        <f>IF(AND(AH$6&gt;=$C10,AH$6&lt;=$D10),1,"")</f>
        <v/>
      </c>
      <c r="AI8" s="12" t="str">
        <f>IF(AND(AI$6&gt;=$C10,AI$6&lt;=$D10),1,"")</f>
        <v/>
      </c>
      <c r="AJ8" s="12" t="str">
        <f>IF(AND(AJ$6&gt;=$C10,AJ$6&lt;=$D10),1,"")</f>
        <v/>
      </c>
      <c r="AK8" s="12" t="str">
        <f>IF(AND(AK$6&gt;=$C10,AK$6&lt;=$D10),1,"")</f>
        <v/>
      </c>
      <c r="AL8" s="13"/>
      <c r="AM8" s="13"/>
      <c r="AN8" s="14"/>
      <c r="AO8" s="14"/>
      <c r="AP8" s="12" t="e">
        <f>IF(AND(AP$6&gt;=$C10,AP$6&lt;=$D10),1,"")</f>
        <v>#REF!</v>
      </c>
      <c r="AQ8" s="12" t="e">
        <f>IF(AND(AQ$6&gt;=$C10,AQ$6&lt;=$D10),1,"")</f>
        <v>#REF!</v>
      </c>
      <c r="AR8" s="12" t="e">
        <f>IF(AND(AR$6&gt;=$C10,AR$6&lt;=$D10),1,"")</f>
        <v>#REF!</v>
      </c>
      <c r="AS8" s="12" t="e">
        <f>IF(AND(AS$6&gt;=$C10,AS$6&lt;=$D10),1,"")</f>
        <v>#REF!</v>
      </c>
      <c r="AT8" s="12" t="e">
        <f>IF(AND(AT$6&gt;=$C10,AT$6&lt;=$D10),1,"")</f>
        <v>#REF!</v>
      </c>
      <c r="AU8" s="14"/>
      <c r="AV8" s="14"/>
      <c r="AW8" s="12"/>
      <c r="AX8" s="12"/>
      <c r="AY8" s="12"/>
      <c r="AZ8" s="12"/>
      <c r="BA8" s="12"/>
      <c r="BB8" s="14"/>
      <c r="BC8" s="14"/>
      <c r="BD8" s="12"/>
      <c r="BE8" s="12"/>
      <c r="BF8" s="12"/>
      <c r="BG8" s="12"/>
      <c r="BH8" s="12"/>
      <c r="BI8" s="14"/>
      <c r="BJ8" s="14"/>
      <c r="BK8" s="12" t="e">
        <f>IF(AND(BK$6&gt;=$C10,BK$6&lt;=$D10),1,"")</f>
        <v>#REF!</v>
      </c>
      <c r="BL8" s="12" t="e">
        <f>IF(AND(BL$6&gt;=$C10,BL$6&lt;=$D10),1,"")</f>
        <v>#REF!</v>
      </c>
      <c r="BM8" s="12" t="e">
        <f>IF(AND(BM$6&gt;=$C10,BM$6&lt;=$D10),1,"")</f>
        <v>#REF!</v>
      </c>
      <c r="BN8" s="12" t="e">
        <f>IF(AND(BN$6&gt;=$C10,BN$6&lt;=$D10),1,"")</f>
        <v>#REF!</v>
      </c>
      <c r="BO8" s="12" t="e">
        <f>IF(AND(BO$6&gt;=$C10,BO$6&lt;=$D10),1,"")</f>
        <v>#REF!</v>
      </c>
      <c r="BP8" s="14"/>
      <c r="BQ8" s="14"/>
      <c r="BR8" s="10" t="s">
        <v>13</v>
      </c>
    </row>
    <row r="9" spans="1:70" ht="27.75" customHeight="1">
      <c r="A9" s="9">
        <v>2</v>
      </c>
      <c r="B9" s="22" t="s">
        <v>20</v>
      </c>
      <c r="C9" s="11">
        <v>44691</v>
      </c>
      <c r="D9" s="11">
        <v>44693</v>
      </c>
      <c r="E9" s="23" t="str">
        <f t="shared" si="32"/>
        <v/>
      </c>
      <c r="F9" s="23">
        <f t="shared" si="32"/>
        <v>1</v>
      </c>
      <c r="G9" s="23">
        <f t="shared" si="32"/>
        <v>1</v>
      </c>
      <c r="H9" s="23">
        <f t="shared" si="32"/>
        <v>1</v>
      </c>
      <c r="I9" s="23" t="str">
        <f t="shared" si="32"/>
        <v/>
      </c>
      <c r="J9" s="24"/>
      <c r="K9" s="24"/>
      <c r="L9" s="24"/>
      <c r="M9" s="23" t="str">
        <f t="shared" si="33"/>
        <v/>
      </c>
      <c r="N9" s="23" t="str">
        <f t="shared" si="33"/>
        <v/>
      </c>
      <c r="O9" s="23" t="str">
        <f t="shared" si="33"/>
        <v/>
      </c>
      <c r="P9" s="23" t="str">
        <f t="shared" si="33"/>
        <v/>
      </c>
      <c r="Q9" s="24"/>
      <c r="R9" s="24"/>
      <c r="S9" s="23" t="str">
        <f t="shared" si="34"/>
        <v/>
      </c>
      <c r="T9" s="23" t="str">
        <f t="shared" si="34"/>
        <v/>
      </c>
      <c r="U9" s="23" t="str">
        <f t="shared" si="34"/>
        <v/>
      </c>
      <c r="V9" s="24"/>
      <c r="W9" s="23" t="str">
        <f t="shared" si="35"/>
        <v/>
      </c>
      <c r="X9" s="24"/>
      <c r="Y9" s="24"/>
      <c r="Z9" s="23" t="str">
        <f t="shared" si="36"/>
        <v/>
      </c>
      <c r="AA9" s="23" t="str">
        <f t="shared" si="36"/>
        <v/>
      </c>
      <c r="AB9" s="24"/>
      <c r="AC9" s="23" t="str">
        <f t="shared" si="36"/>
        <v/>
      </c>
      <c r="AD9" s="23" t="str">
        <f t="shared" si="36"/>
        <v/>
      </c>
      <c r="AE9" s="13"/>
      <c r="AF9" s="13"/>
      <c r="AG9" s="13"/>
      <c r="AH9" s="12" t="str">
        <f>IF(AND(AH$6&gt;=$C9,AH$6&lt;=$D9),1,"")</f>
        <v/>
      </c>
      <c r="AI9" s="12" t="str">
        <f>IF(AND(AI$6&gt;=$C9,AI$6&lt;=$D9),1,"")</f>
        <v/>
      </c>
      <c r="AJ9" s="12" t="str">
        <f>IF(AND(AJ$6&gt;=$C9,AJ$6&lt;=$D9),1,"")</f>
        <v/>
      </c>
      <c r="AK9" s="12" t="str">
        <f>IF(AND(AK$6&gt;=$C9,AK$6&lt;=$D9),1,"")</f>
        <v/>
      </c>
      <c r="AL9" s="13"/>
      <c r="AM9" s="13"/>
      <c r="AN9" s="14"/>
      <c r="AO9" s="14"/>
      <c r="AP9" s="12" t="e">
        <f>IF(AND(AP$6&gt;=$C9,AP$6&lt;=$D9),1,"")</f>
        <v>#REF!</v>
      </c>
      <c r="AQ9" s="12" t="e">
        <f>IF(AND(AQ$6&gt;=$C9,AQ$6&lt;=$D9),1,"")</f>
        <v>#REF!</v>
      </c>
      <c r="AR9" s="12" t="e">
        <f>IF(AND(AR$6&gt;=$C9,AR$6&lt;=$D9),1,"")</f>
        <v>#REF!</v>
      </c>
      <c r="AS9" s="12" t="e">
        <f>IF(AND(AS$6&gt;=$C9,AS$6&lt;=$D9),1,"")</f>
        <v>#REF!</v>
      </c>
      <c r="AT9" s="12" t="e">
        <f>IF(AND(AT$6&gt;=$C9,AT$6&lt;=$D9),1,"")</f>
        <v>#REF!</v>
      </c>
      <c r="AU9" s="14"/>
      <c r="AV9" s="14"/>
      <c r="AW9" s="12"/>
      <c r="AX9" s="12"/>
      <c r="AY9" s="12"/>
      <c r="AZ9" s="12"/>
      <c r="BA9" s="12"/>
      <c r="BB9" s="14"/>
      <c r="BC9" s="14"/>
      <c r="BD9" s="12"/>
      <c r="BE9" s="12"/>
      <c r="BF9" s="12"/>
      <c r="BG9" s="12"/>
      <c r="BH9" s="12"/>
      <c r="BI9" s="14"/>
      <c r="BJ9" s="14"/>
      <c r="BK9" s="12" t="e">
        <f>IF(AND(BK$6&gt;=$C9,BK$6&lt;=$D9),1,"")</f>
        <v>#REF!</v>
      </c>
      <c r="BL9" s="12" t="e">
        <f>IF(AND(BL$6&gt;=$C9,BL$6&lt;=$D9),1,"")</f>
        <v>#REF!</v>
      </c>
      <c r="BM9" s="12" t="e">
        <f>IF(AND(BM$6&gt;=$C9,BM$6&lt;=$D9),1,"")</f>
        <v>#REF!</v>
      </c>
      <c r="BN9" s="12" t="e">
        <f>IF(AND(BN$6&gt;=$C9,BN$6&lt;=$D9),1,"")</f>
        <v>#REF!</v>
      </c>
      <c r="BO9" s="12" t="e">
        <f>IF(AND(BO$6&gt;=$C9,BO$6&lt;=$D9),1,"")</f>
        <v>#REF!</v>
      </c>
      <c r="BP9" s="14"/>
      <c r="BQ9" s="14"/>
      <c r="BR9" s="10" t="s">
        <v>13</v>
      </c>
    </row>
    <row r="10" spans="1:70" ht="27.75" customHeight="1">
      <c r="A10" s="9">
        <v>3</v>
      </c>
      <c r="B10" s="27" t="s">
        <v>14</v>
      </c>
      <c r="C10" s="11">
        <v>44693</v>
      </c>
      <c r="D10" s="11">
        <v>44697</v>
      </c>
      <c r="E10" s="23" t="str">
        <f t="shared" si="32"/>
        <v/>
      </c>
      <c r="F10" s="23" t="str">
        <f t="shared" si="32"/>
        <v/>
      </c>
      <c r="G10" s="23" t="str">
        <f t="shared" si="32"/>
        <v/>
      </c>
      <c r="H10" s="23">
        <f t="shared" si="32"/>
        <v>1</v>
      </c>
      <c r="I10" s="23">
        <f t="shared" si="32"/>
        <v>1</v>
      </c>
      <c r="J10" s="24"/>
      <c r="K10" s="24"/>
      <c r="L10" s="24"/>
      <c r="M10" s="23" t="str">
        <f t="shared" si="33"/>
        <v/>
      </c>
      <c r="N10" s="23" t="str">
        <f t="shared" si="33"/>
        <v/>
      </c>
      <c r="O10" s="23" t="str">
        <f t="shared" si="33"/>
        <v/>
      </c>
      <c r="P10" s="23" t="str">
        <f t="shared" si="33"/>
        <v/>
      </c>
      <c r="Q10" s="24"/>
      <c r="R10" s="24"/>
      <c r="S10" s="23" t="str">
        <f t="shared" si="34"/>
        <v/>
      </c>
      <c r="T10" s="23" t="str">
        <f t="shared" si="34"/>
        <v/>
      </c>
      <c r="U10" s="23" t="str">
        <f t="shared" si="34"/>
        <v/>
      </c>
      <c r="V10" s="24"/>
      <c r="W10" s="23" t="str">
        <f t="shared" si="35"/>
        <v/>
      </c>
      <c r="X10" s="24"/>
      <c r="Y10" s="24"/>
      <c r="Z10" s="23" t="str">
        <f t="shared" si="36"/>
        <v/>
      </c>
      <c r="AA10" s="23" t="str">
        <f t="shared" si="36"/>
        <v/>
      </c>
      <c r="AB10" s="24"/>
      <c r="AC10" s="23" t="str">
        <f t="shared" si="36"/>
        <v/>
      </c>
      <c r="AD10" s="23" t="str">
        <f t="shared" si="36"/>
        <v/>
      </c>
      <c r="AE10" s="13"/>
      <c r="AF10" s="13"/>
      <c r="AG10" s="15"/>
      <c r="AH10" s="16" t="str">
        <f>IF(AND(AH$6&gt;=$C11,AH$6&lt;=$D11),1,"")</f>
        <v/>
      </c>
      <c r="AI10" s="16" t="str">
        <f>IF(AND(AI$6&gt;=$C11,AI$6&lt;=$D11),1,"")</f>
        <v/>
      </c>
      <c r="AJ10" s="16" t="str">
        <f>IF(AND(AJ$6&gt;=$C11,AJ$6&lt;=$D11),1,"")</f>
        <v/>
      </c>
      <c r="AK10" s="16" t="str">
        <f>IF(AND(AK$6&gt;=$C11,AK$6&lt;=$D11),1,"")</f>
        <v/>
      </c>
      <c r="AL10" s="15"/>
      <c r="AM10" s="15"/>
      <c r="AN10" s="17"/>
      <c r="AO10" s="17"/>
      <c r="AP10" s="16" t="e">
        <f>IF(AND(AP$6&gt;=$C11,AP$6&lt;=$D11),1,"")</f>
        <v>#REF!</v>
      </c>
      <c r="AQ10" s="16" t="e">
        <f>IF(AND(AQ$6&gt;=$C11,AQ$6&lt;=$D11),1,"")</f>
        <v>#REF!</v>
      </c>
      <c r="AR10" s="16" t="e">
        <f>IF(AND(AR$6&gt;=$C11,AR$6&lt;=$D11),1,"")</f>
        <v>#REF!</v>
      </c>
      <c r="AS10" s="16" t="e">
        <f>IF(AND(AS$6&gt;=$C11,AS$6&lt;=$D11),1,"")</f>
        <v>#REF!</v>
      </c>
      <c r="AT10" s="16" t="e">
        <f>IF(AND(AT$6&gt;=$C11,AT$6&lt;=$D11),1,"")</f>
        <v>#REF!</v>
      </c>
      <c r="AU10" s="17"/>
      <c r="AV10" s="17"/>
      <c r="AW10" s="16"/>
      <c r="AX10" s="16"/>
      <c r="AY10" s="16"/>
      <c r="AZ10" s="16"/>
      <c r="BA10" s="16"/>
      <c r="BB10" s="17"/>
      <c r="BC10" s="17"/>
      <c r="BD10" s="16"/>
      <c r="BE10" s="16"/>
      <c r="BF10" s="16"/>
      <c r="BG10" s="16"/>
      <c r="BH10" s="16"/>
      <c r="BI10" s="17"/>
      <c r="BJ10" s="17"/>
      <c r="BK10" s="16" t="e">
        <f>IF(AND(BK$6&gt;=$C11,BK$6&lt;=$D11),1,"")</f>
        <v>#REF!</v>
      </c>
      <c r="BL10" s="16" t="e">
        <f>IF(AND(BL$6&gt;=$C11,BL$6&lt;=$D11),1,"")</f>
        <v>#REF!</v>
      </c>
      <c r="BM10" s="16" t="e">
        <f>IF(AND(BM$6&gt;=$C11,BM$6&lt;=$D11),1,"")</f>
        <v>#REF!</v>
      </c>
      <c r="BN10" s="16" t="e">
        <f>IF(AND(BN$6&gt;=$C11,BN$6&lt;=$D11),1,"")</f>
        <v>#REF!</v>
      </c>
      <c r="BO10" s="16" t="e">
        <f>IF(AND(BO$6&gt;=$C11,BO$6&lt;=$D11),1,"")</f>
        <v>#REF!</v>
      </c>
      <c r="BP10" s="17"/>
      <c r="BQ10" s="17"/>
      <c r="BR10" s="10" t="s">
        <v>18</v>
      </c>
    </row>
    <row r="11" spans="1:70" s="18" customFormat="1" ht="27.75" customHeight="1">
      <c r="A11" s="9">
        <v>4</v>
      </c>
      <c r="B11" s="27" t="s">
        <v>15</v>
      </c>
      <c r="C11" s="11">
        <v>44698</v>
      </c>
      <c r="D11" s="11">
        <f t="shared" si="31"/>
        <v>44698</v>
      </c>
      <c r="E11" s="23" t="str">
        <f t="shared" si="32"/>
        <v/>
      </c>
      <c r="F11" s="23" t="str">
        <f t="shared" si="32"/>
        <v/>
      </c>
      <c r="G11" s="23" t="str">
        <f t="shared" si="32"/>
        <v/>
      </c>
      <c r="H11" s="23" t="str">
        <f t="shared" si="32"/>
        <v/>
      </c>
      <c r="I11" s="23" t="str">
        <f t="shared" si="32"/>
        <v/>
      </c>
      <c r="J11" s="24"/>
      <c r="K11" s="24"/>
      <c r="L11" s="24"/>
      <c r="M11" s="23">
        <f t="shared" si="33"/>
        <v>1</v>
      </c>
      <c r="N11" s="23" t="str">
        <f t="shared" si="33"/>
        <v/>
      </c>
      <c r="O11" s="23" t="str">
        <f t="shared" si="33"/>
        <v/>
      </c>
      <c r="P11" s="23" t="str">
        <f t="shared" si="33"/>
        <v/>
      </c>
      <c r="Q11" s="24"/>
      <c r="R11" s="24"/>
      <c r="S11" s="23" t="str">
        <f t="shared" si="34"/>
        <v/>
      </c>
      <c r="T11" s="23" t="str">
        <f t="shared" si="34"/>
        <v/>
      </c>
      <c r="U11" s="23" t="str">
        <f t="shared" si="34"/>
        <v/>
      </c>
      <c r="V11" s="24"/>
      <c r="W11" s="23" t="str">
        <f t="shared" si="35"/>
        <v/>
      </c>
      <c r="X11" s="24"/>
      <c r="Y11" s="24"/>
      <c r="Z11" s="23" t="str">
        <f t="shared" si="36"/>
        <v/>
      </c>
      <c r="AA11" s="23" t="str">
        <f t="shared" si="36"/>
        <v/>
      </c>
      <c r="AB11" s="24"/>
      <c r="AC11" s="23" t="str">
        <f t="shared" si="36"/>
        <v/>
      </c>
      <c r="AD11" s="23" t="str">
        <f t="shared" si="36"/>
        <v/>
      </c>
      <c r="AE11" s="13"/>
      <c r="AF11" s="13"/>
      <c r="AG11" s="15"/>
      <c r="AH11" s="16" t="str">
        <f t="shared" ref="AH11:AK12" si="37">IF(AND(AH$6&gt;=$C13,AH$6&lt;=$D13),1,"")</f>
        <v/>
      </c>
      <c r="AI11" s="16" t="str">
        <f t="shared" si="37"/>
        <v/>
      </c>
      <c r="AJ11" s="16" t="str">
        <f t="shared" si="37"/>
        <v/>
      </c>
      <c r="AK11" s="16" t="str">
        <f t="shared" si="37"/>
        <v/>
      </c>
      <c r="AL11" s="15"/>
      <c r="AM11" s="15"/>
      <c r="AN11" s="17"/>
      <c r="AO11" s="17"/>
      <c r="AP11" s="16" t="e">
        <f t="shared" ref="AP11:AT12" si="38">IF(AND(AP$6&gt;=$C13,AP$6&lt;=$D13),1,"")</f>
        <v>#REF!</v>
      </c>
      <c r="AQ11" s="16" t="e">
        <f t="shared" si="38"/>
        <v>#REF!</v>
      </c>
      <c r="AR11" s="16" t="e">
        <f t="shared" si="38"/>
        <v>#REF!</v>
      </c>
      <c r="AS11" s="16" t="e">
        <f t="shared" si="38"/>
        <v>#REF!</v>
      </c>
      <c r="AT11" s="16" t="e">
        <f t="shared" si="38"/>
        <v>#REF!</v>
      </c>
      <c r="AU11" s="17"/>
      <c r="AV11" s="17"/>
      <c r="AW11" s="16"/>
      <c r="AX11" s="16"/>
      <c r="AY11" s="16"/>
      <c r="AZ11" s="16"/>
      <c r="BA11" s="16"/>
      <c r="BB11" s="17"/>
      <c r="BC11" s="17"/>
      <c r="BD11" s="16"/>
      <c r="BE11" s="16"/>
      <c r="BF11" s="16"/>
      <c r="BG11" s="16"/>
      <c r="BH11" s="16"/>
      <c r="BI11" s="17"/>
      <c r="BJ11" s="17"/>
      <c r="BK11" s="16" t="e">
        <f>IF(AND(BK$6&gt;=$C13,BK$6&lt;=$D13),1,"")</f>
        <v>#REF!</v>
      </c>
      <c r="BL11" s="16" t="e">
        <f>IF(AND(BL$6&gt;=$C13,BL$6&lt;=$D13),1,"")</f>
        <v>#REF!</v>
      </c>
      <c r="BM11" s="16" t="e">
        <f>IF(AND(BM$6&gt;=$C13,BM$6&lt;=$D13),1,"")</f>
        <v>#REF!</v>
      </c>
      <c r="BN11" s="16" t="e">
        <f>IF(AND(BN$6&gt;=$C13,BN$6&lt;=$D13),1,"")</f>
        <v>#REF!</v>
      </c>
      <c r="BO11" s="16" t="e">
        <f>IF(AND(BO$6&gt;=$C13,BO$6&lt;=$D13),1,"")</f>
        <v>#REF!</v>
      </c>
      <c r="BP11" s="17"/>
      <c r="BQ11" s="17"/>
      <c r="BR11" s="10" t="s">
        <v>13</v>
      </c>
    </row>
    <row r="12" spans="1:70" s="18" customFormat="1" ht="27.75" customHeight="1">
      <c r="A12" s="9">
        <v>5</v>
      </c>
      <c r="B12" s="27" t="s">
        <v>16</v>
      </c>
      <c r="C12" s="11">
        <v>44699</v>
      </c>
      <c r="D12" s="11">
        <v>44712</v>
      </c>
      <c r="E12" s="23" t="str">
        <f t="shared" si="32"/>
        <v/>
      </c>
      <c r="F12" s="23" t="str">
        <f t="shared" si="32"/>
        <v/>
      </c>
      <c r="G12" s="23" t="str">
        <f t="shared" si="32"/>
        <v/>
      </c>
      <c r="H12" s="23" t="str">
        <f t="shared" si="32"/>
        <v/>
      </c>
      <c r="I12" s="23" t="str">
        <f t="shared" si="32"/>
        <v/>
      </c>
      <c r="J12" s="24"/>
      <c r="K12" s="24"/>
      <c r="L12" s="24"/>
      <c r="M12" s="23" t="str">
        <f t="shared" si="33"/>
        <v/>
      </c>
      <c r="N12" s="23">
        <f t="shared" si="33"/>
        <v>1</v>
      </c>
      <c r="O12" s="23">
        <f t="shared" si="33"/>
        <v>1</v>
      </c>
      <c r="P12" s="23">
        <f t="shared" si="33"/>
        <v>1</v>
      </c>
      <c r="Q12" s="24"/>
      <c r="R12" s="24"/>
      <c r="S12" s="23">
        <f t="shared" si="34"/>
        <v>1</v>
      </c>
      <c r="T12" s="23">
        <f t="shared" si="34"/>
        <v>1</v>
      </c>
      <c r="U12" s="23">
        <f t="shared" si="34"/>
        <v>1</v>
      </c>
      <c r="V12" s="24"/>
      <c r="W12" s="23">
        <f t="shared" si="35"/>
        <v>1</v>
      </c>
      <c r="X12" s="24"/>
      <c r="Y12" s="24"/>
      <c r="Z12" s="23">
        <f t="shared" si="36"/>
        <v>1</v>
      </c>
      <c r="AA12" s="23">
        <f t="shared" si="36"/>
        <v>1</v>
      </c>
      <c r="AB12" s="24"/>
      <c r="AC12" s="23" t="str">
        <f t="shared" si="36"/>
        <v/>
      </c>
      <c r="AD12" s="23" t="str">
        <f t="shared" si="36"/>
        <v/>
      </c>
      <c r="AE12" s="13"/>
      <c r="AF12" s="13"/>
      <c r="AG12" s="15"/>
      <c r="AH12" s="16" t="str">
        <f t="shared" si="37"/>
        <v/>
      </c>
      <c r="AI12" s="16" t="str">
        <f t="shared" si="37"/>
        <v/>
      </c>
      <c r="AJ12" s="16" t="str">
        <f t="shared" si="37"/>
        <v/>
      </c>
      <c r="AK12" s="16" t="str">
        <f t="shared" si="37"/>
        <v/>
      </c>
      <c r="AL12" s="15"/>
      <c r="AM12" s="15"/>
      <c r="AN12" s="14"/>
      <c r="AO12" s="14"/>
      <c r="AP12" s="12" t="e">
        <f t="shared" si="38"/>
        <v>#REF!</v>
      </c>
      <c r="AQ12" s="12" t="e">
        <f t="shared" si="38"/>
        <v>#REF!</v>
      </c>
      <c r="AR12" s="12" t="e">
        <f t="shared" si="38"/>
        <v>#REF!</v>
      </c>
      <c r="AS12" s="12" t="e">
        <f t="shared" si="38"/>
        <v>#REF!</v>
      </c>
      <c r="AT12" s="12" t="e">
        <f t="shared" si="38"/>
        <v>#REF!</v>
      </c>
      <c r="AU12" s="14"/>
      <c r="AV12" s="14"/>
      <c r="AW12" s="12"/>
      <c r="AX12" s="12"/>
      <c r="AY12" s="12"/>
      <c r="AZ12" s="12"/>
      <c r="BA12" s="12"/>
      <c r="BB12" s="14"/>
      <c r="BC12" s="14"/>
      <c r="BD12" s="12"/>
      <c r="BE12" s="12"/>
      <c r="BF12" s="12"/>
      <c r="BG12" s="12"/>
      <c r="BH12" s="12"/>
      <c r="BI12" s="14"/>
      <c r="BJ12" s="14"/>
      <c r="BK12" s="12" t="s">
        <v>3</v>
      </c>
      <c r="BL12" s="12" t="e">
        <f>IF(AND(BL$6&gt;=$C14,BL$6&lt;=$D14),1,"")</f>
        <v>#REF!</v>
      </c>
      <c r="BM12" s="12" t="e">
        <f>IF(AND(BM$6&gt;=$C14,BM$6&lt;=$D14),1,"")</f>
        <v>#REF!</v>
      </c>
      <c r="BN12" s="12" t="e">
        <f>IF(AND(BN$6&gt;=$C14,BN$6&lt;=$D14),1,"")</f>
        <v>#REF!</v>
      </c>
      <c r="BO12" s="12" t="e">
        <f>IF(AND(BO$6&gt;=$C14,BO$6&lt;=$D14),1,"")</f>
        <v>#REF!</v>
      </c>
      <c r="BP12" s="14"/>
      <c r="BQ12" s="14"/>
      <c r="BR12" s="10" t="s">
        <v>19</v>
      </c>
    </row>
    <row r="13" spans="1:70" s="18" customFormat="1" ht="27.75" customHeight="1">
      <c r="A13" s="9">
        <v>6</v>
      </c>
      <c r="B13" s="27" t="s">
        <v>78</v>
      </c>
      <c r="C13" s="11">
        <v>44713</v>
      </c>
      <c r="D13" s="11">
        <v>44714</v>
      </c>
      <c r="E13" s="23" t="str">
        <f t="shared" si="32"/>
        <v/>
      </c>
      <c r="F13" s="23" t="str">
        <f t="shared" si="32"/>
        <v/>
      </c>
      <c r="G13" s="23" t="str">
        <f t="shared" si="32"/>
        <v/>
      </c>
      <c r="H13" s="23" t="str">
        <f t="shared" si="32"/>
        <v/>
      </c>
      <c r="I13" s="23" t="str">
        <f t="shared" si="32"/>
        <v/>
      </c>
      <c r="J13" s="24"/>
      <c r="K13" s="24"/>
      <c r="L13" s="24"/>
      <c r="M13" s="23" t="str">
        <f t="shared" si="33"/>
        <v/>
      </c>
      <c r="N13" s="23" t="str">
        <f t="shared" si="33"/>
        <v/>
      </c>
      <c r="O13" s="23" t="str">
        <f t="shared" si="33"/>
        <v/>
      </c>
      <c r="P13" s="23" t="str">
        <f t="shared" si="33"/>
        <v/>
      </c>
      <c r="Q13" s="24"/>
      <c r="R13" s="24"/>
      <c r="S13" s="23" t="str">
        <f t="shared" si="34"/>
        <v/>
      </c>
      <c r="T13" s="23" t="str">
        <f t="shared" si="34"/>
        <v/>
      </c>
      <c r="U13" s="23" t="str">
        <f t="shared" si="34"/>
        <v/>
      </c>
      <c r="V13" s="24"/>
      <c r="W13" s="23" t="str">
        <f t="shared" si="35"/>
        <v/>
      </c>
      <c r="X13" s="24"/>
      <c r="Y13" s="24"/>
      <c r="Z13" s="23" t="str">
        <f t="shared" si="36"/>
        <v/>
      </c>
      <c r="AA13" s="23" t="str">
        <f t="shared" si="36"/>
        <v/>
      </c>
      <c r="AB13" s="24"/>
      <c r="AC13" s="23">
        <f t="shared" si="36"/>
        <v>1</v>
      </c>
      <c r="AD13" s="23" t="str">
        <f t="shared" si="36"/>
        <v/>
      </c>
      <c r="AE13" s="13"/>
      <c r="AF13" s="13"/>
      <c r="AG13" s="15"/>
      <c r="AH13" s="16" t="e">
        <f>IF(AND(AH$6&gt;=#REF!,AH$6&lt;=#REF!),1,"")</f>
        <v>#REF!</v>
      </c>
      <c r="AI13" s="16" t="e">
        <f>IF(AND(AI$6&gt;=#REF!,AI$6&lt;=#REF!),1,"")</f>
        <v>#REF!</v>
      </c>
      <c r="AJ13" s="16" t="e">
        <f>IF(AND(AJ$6&gt;=#REF!,AJ$6&lt;=#REF!),1,"")</f>
        <v>#REF!</v>
      </c>
      <c r="AK13" s="16" t="e">
        <f>IF(AND(AK$6&gt;=#REF!,AK$6&lt;=#REF!),1,"")</f>
        <v>#REF!</v>
      </c>
      <c r="AL13" s="15"/>
      <c r="AM13" s="15"/>
      <c r="AN13" s="17"/>
      <c r="AO13" s="17"/>
      <c r="AP13" s="16" t="e">
        <f>IF(AND(AP$6&gt;=#REF!,AP$6&lt;=#REF!),1,"")</f>
        <v>#REF!</v>
      </c>
      <c r="AQ13" s="16" t="e">
        <f>IF(AND(AQ$6&gt;=#REF!,AQ$6&lt;=#REF!),1,"")</f>
        <v>#REF!</v>
      </c>
      <c r="AR13" s="16" t="e">
        <f>IF(AND(AR$6&gt;=#REF!,AR$6&lt;=#REF!),1,"")</f>
        <v>#REF!</v>
      </c>
      <c r="AS13" s="16" t="e">
        <f>IF(AND(AS$6&gt;=#REF!,AS$6&lt;=#REF!),1,"")</f>
        <v>#REF!</v>
      </c>
      <c r="AT13" s="16" t="e">
        <f>IF(AND(AT$6&gt;=#REF!,AT$6&lt;=#REF!),1,"")</f>
        <v>#REF!</v>
      </c>
      <c r="AU13" s="17"/>
      <c r="AV13" s="17"/>
      <c r="AW13" s="16"/>
      <c r="AX13" s="16"/>
      <c r="AY13" s="16"/>
      <c r="AZ13" s="16"/>
      <c r="BA13" s="16"/>
      <c r="BB13" s="17"/>
      <c r="BC13" s="17"/>
      <c r="BD13" s="16"/>
      <c r="BE13" s="16"/>
      <c r="BF13" s="16"/>
      <c r="BG13" s="16"/>
      <c r="BH13" s="16"/>
      <c r="BI13" s="17"/>
      <c r="BJ13" s="17"/>
      <c r="BK13" s="16" t="e">
        <f>IF(AND(BK$6&gt;=#REF!,BK$6&lt;=#REF!),1,"")</f>
        <v>#REF!</v>
      </c>
      <c r="BL13" s="16" t="e">
        <f>IF(AND(BL$6&gt;=#REF!,BL$6&lt;=#REF!),1,"")</f>
        <v>#REF!</v>
      </c>
      <c r="BM13" s="16" t="e">
        <f>IF(AND(BM$6&gt;=#REF!,BM$6&lt;=#REF!),1,"")</f>
        <v>#REF!</v>
      </c>
      <c r="BN13" s="16" t="e">
        <f>IF(AND(BN$6&gt;=#REF!,BN$6&lt;=#REF!),1,"")</f>
        <v>#REF!</v>
      </c>
      <c r="BO13" s="16" t="e">
        <f>IF(AND(BO$6&gt;=#REF!,BO$6&lt;=#REF!),1,"")</f>
        <v>#REF!</v>
      </c>
      <c r="BP13" s="17"/>
      <c r="BQ13" s="17"/>
      <c r="BR13" s="10" t="s">
        <v>13</v>
      </c>
    </row>
    <row r="14" spans="1:70" s="18" customFormat="1" ht="27.75" customHeight="1">
      <c r="A14" s="9">
        <v>7</v>
      </c>
      <c r="B14" s="27" t="s">
        <v>79</v>
      </c>
      <c r="C14" s="11">
        <v>44715</v>
      </c>
      <c r="D14" s="11">
        <f t="shared" si="31"/>
        <v>44715</v>
      </c>
      <c r="E14" s="23" t="str">
        <f t="shared" si="32"/>
        <v/>
      </c>
      <c r="F14" s="23" t="str">
        <f t="shared" si="32"/>
        <v/>
      </c>
      <c r="G14" s="23" t="str">
        <f t="shared" si="32"/>
        <v/>
      </c>
      <c r="H14" s="23" t="str">
        <f t="shared" si="32"/>
        <v/>
      </c>
      <c r="I14" s="23" t="str">
        <f t="shared" si="32"/>
        <v/>
      </c>
      <c r="J14" s="24"/>
      <c r="K14" s="24"/>
      <c r="L14" s="24"/>
      <c r="M14" s="23" t="str">
        <f t="shared" si="33"/>
        <v/>
      </c>
      <c r="N14" s="23" t="str">
        <f t="shared" si="33"/>
        <v/>
      </c>
      <c r="O14" s="23" t="str">
        <f t="shared" si="33"/>
        <v/>
      </c>
      <c r="P14" s="23" t="str">
        <f t="shared" si="33"/>
        <v/>
      </c>
      <c r="Q14" s="24"/>
      <c r="R14" s="24"/>
      <c r="S14" s="23" t="str">
        <f t="shared" si="34"/>
        <v/>
      </c>
      <c r="T14" s="23" t="str">
        <f t="shared" si="34"/>
        <v/>
      </c>
      <c r="U14" s="23" t="str">
        <f t="shared" si="34"/>
        <v/>
      </c>
      <c r="V14" s="24"/>
      <c r="W14" s="23" t="str">
        <f t="shared" si="35"/>
        <v/>
      </c>
      <c r="X14" s="24"/>
      <c r="Y14" s="24"/>
      <c r="Z14" s="23" t="str">
        <f t="shared" si="36"/>
        <v/>
      </c>
      <c r="AA14" s="23" t="str">
        <f t="shared" si="36"/>
        <v/>
      </c>
      <c r="AB14" s="24"/>
      <c r="AC14" s="23" t="str">
        <f t="shared" si="36"/>
        <v/>
      </c>
      <c r="AD14" s="23">
        <f t="shared" si="36"/>
        <v>1</v>
      </c>
      <c r="AE14" s="13"/>
      <c r="AF14" s="13"/>
      <c r="AG14" s="13"/>
      <c r="AH14" s="12" t="e">
        <f>IF(AND(AH$6&gt;=#REF!,AH$6&lt;=#REF!),1,"")</f>
        <v>#REF!</v>
      </c>
      <c r="AI14" s="12" t="e">
        <f>IF(AND(AI$6&gt;=#REF!,AI$6&lt;=#REF!),1,"")</f>
        <v>#REF!</v>
      </c>
      <c r="AJ14" s="12" t="e">
        <f>IF(AND(AJ$6&gt;=#REF!,AJ$6&lt;=#REF!),1,"")</f>
        <v>#REF!</v>
      </c>
      <c r="AK14" s="12" t="e">
        <f>IF(AND(AK$6&gt;=#REF!,AK$6&lt;=#REF!),1,"")</f>
        <v>#REF!</v>
      </c>
      <c r="AL14" s="13"/>
      <c r="AM14" s="13"/>
      <c r="AN14" s="14"/>
      <c r="AO14" s="14"/>
      <c r="AP14" s="12" t="e">
        <f>IF(AND(AP$6&gt;=#REF!,AP$6&lt;=#REF!),1,"")</f>
        <v>#REF!</v>
      </c>
      <c r="AQ14" s="12" t="e">
        <f>IF(AND(AQ$6&gt;=#REF!,AQ$6&lt;=#REF!),1,"")</f>
        <v>#REF!</v>
      </c>
      <c r="AR14" s="12" t="e">
        <f>IF(AND(AR$6&gt;=#REF!,AR$6&lt;=#REF!),1,"")</f>
        <v>#REF!</v>
      </c>
      <c r="AS14" s="12" t="e">
        <f>IF(AND(AS$6&gt;=#REF!,AS$6&lt;=#REF!),1,"")</f>
        <v>#REF!</v>
      </c>
      <c r="AT14" s="12" t="e">
        <f>IF(AND(AT$6&gt;=#REF!,AT$6&lt;=#REF!),1,"")</f>
        <v>#REF!</v>
      </c>
      <c r="AU14" s="14"/>
      <c r="AV14" s="14"/>
      <c r="AW14" s="12"/>
      <c r="AX14" s="12"/>
      <c r="AY14" s="12"/>
      <c r="AZ14" s="12"/>
      <c r="BA14" s="12"/>
      <c r="BB14" s="14"/>
      <c r="BC14" s="14"/>
      <c r="BD14" s="12"/>
      <c r="BE14" s="12"/>
      <c r="BF14" s="12"/>
      <c r="BG14" s="12"/>
      <c r="BH14" s="12"/>
      <c r="BI14" s="14"/>
      <c r="BJ14" s="14"/>
      <c r="BK14" s="12" t="e">
        <f>IF(AND(BK$6&gt;=#REF!,BK$6&lt;=#REF!),1,"")</f>
        <v>#REF!</v>
      </c>
      <c r="BL14" s="12" t="e">
        <f>IF(AND(BL$6&gt;=#REF!,BL$6&lt;=#REF!),1,"")</f>
        <v>#REF!</v>
      </c>
      <c r="BM14" s="12" t="e">
        <f>IF(AND(BM$6&gt;=#REF!,BM$6&lt;=#REF!),1,"")</f>
        <v>#REF!</v>
      </c>
      <c r="BN14" s="12" t="e">
        <f>IF(AND(BN$6&gt;=#REF!,BN$6&lt;=#REF!),1,"")</f>
        <v>#REF!</v>
      </c>
      <c r="BO14" s="12" t="e">
        <f>IF(AND(BO$6&gt;=#REF!,BO$6&lt;=#REF!),1,"")</f>
        <v>#REF!</v>
      </c>
      <c r="BP14" s="14"/>
      <c r="BQ14" s="14"/>
      <c r="BR14" s="10" t="s">
        <v>13</v>
      </c>
    </row>
    <row r="15" spans="1:70" s="18" customFormat="1" ht="27.75" customHeight="1">
      <c r="A15" s="9">
        <v>18</v>
      </c>
      <c r="B15" s="10"/>
      <c r="C15" s="11">
        <v>44365</v>
      </c>
      <c r="D15" s="11">
        <v>44365</v>
      </c>
      <c r="E15" s="25" t="str">
        <f t="shared" ref="E15:I15" si="39">IF(AND(E$6&gt;=$C15,E$6&lt;=$D15),1,"")</f>
        <v/>
      </c>
      <c r="F15" s="25" t="str">
        <f t="shared" si="39"/>
        <v/>
      </c>
      <c r="G15" s="25" t="str">
        <f t="shared" si="39"/>
        <v/>
      </c>
      <c r="H15" s="25" t="str">
        <f t="shared" si="39"/>
        <v/>
      </c>
      <c r="I15" s="25" t="str">
        <f t="shared" si="39"/>
        <v/>
      </c>
      <c r="J15" s="24"/>
      <c r="K15" s="24"/>
      <c r="L15" s="24"/>
      <c r="M15" s="25" t="str">
        <f t="shared" si="33"/>
        <v/>
      </c>
      <c r="N15" s="25" t="str">
        <f t="shared" si="33"/>
        <v/>
      </c>
      <c r="O15" s="25" t="str">
        <f t="shared" si="33"/>
        <v/>
      </c>
      <c r="P15" s="25" t="str">
        <f t="shared" si="33"/>
        <v/>
      </c>
      <c r="Q15" s="24"/>
      <c r="R15" s="24"/>
      <c r="S15" s="25" t="str">
        <f t="shared" si="34"/>
        <v/>
      </c>
      <c r="T15" s="25" t="str">
        <f t="shared" si="34"/>
        <v/>
      </c>
      <c r="U15" s="25" t="str">
        <f t="shared" si="34"/>
        <v/>
      </c>
      <c r="V15" s="24"/>
      <c r="W15" s="25" t="str">
        <f t="shared" si="35"/>
        <v/>
      </c>
      <c r="X15" s="24"/>
      <c r="Y15" s="24"/>
      <c r="Z15" s="25" t="str">
        <f t="shared" ref="Z15:AD15" si="40">IF(AND(Z$6&gt;=$C15,Z$6&lt;=$D15),1,"")</f>
        <v/>
      </c>
      <c r="AA15" s="25" t="str">
        <f t="shared" si="40"/>
        <v/>
      </c>
      <c r="AB15" s="24"/>
      <c r="AC15" s="25" t="str">
        <f t="shared" si="40"/>
        <v/>
      </c>
      <c r="AD15" s="25" t="str">
        <f t="shared" si="40"/>
        <v/>
      </c>
      <c r="AE15" s="13"/>
      <c r="AF15" s="13"/>
      <c r="AG15" s="13"/>
      <c r="AH15" s="12"/>
      <c r="AI15" s="12"/>
      <c r="AJ15" s="12"/>
      <c r="AK15" s="12"/>
      <c r="AL15" s="13"/>
      <c r="AM15" s="13"/>
      <c r="AN15" s="14"/>
      <c r="AO15" s="14"/>
      <c r="AP15" s="12"/>
      <c r="AQ15" s="12"/>
      <c r="AR15" s="12"/>
      <c r="AS15" s="12"/>
      <c r="AT15" s="12"/>
      <c r="AU15" s="14"/>
      <c r="AV15" s="14"/>
      <c r="AW15" s="12"/>
      <c r="AX15" s="12"/>
      <c r="AY15" s="12"/>
      <c r="AZ15" s="12"/>
      <c r="BA15" s="12"/>
      <c r="BB15" s="14"/>
      <c r="BC15" s="14"/>
      <c r="BD15" s="12"/>
      <c r="BE15" s="12"/>
      <c r="BF15" s="12"/>
      <c r="BG15" s="12"/>
      <c r="BH15" s="12"/>
      <c r="BI15" s="14"/>
      <c r="BJ15" s="14"/>
      <c r="BK15" s="12"/>
      <c r="BL15" s="12"/>
      <c r="BM15" s="12"/>
      <c r="BN15" s="12"/>
      <c r="BO15" s="12"/>
      <c r="BP15" s="14"/>
      <c r="BQ15" s="14"/>
      <c r="BR15" s="10"/>
    </row>
    <row r="16" spans="1:70" ht="13.5" customHeight="1"/>
    <row r="17" spans="1:31" ht="13.5" customHeight="1">
      <c r="A17" s="2" t="s">
        <v>4</v>
      </c>
    </row>
    <row r="18" spans="1:31" ht="13.5" customHeight="1">
      <c r="A18" s="21"/>
      <c r="B18" s="1" t="s">
        <v>5</v>
      </c>
    </row>
    <row r="19" spans="1:31" ht="13.5" customHeight="1">
      <c r="A19" s="19"/>
      <c r="B19" s="1" t="s">
        <v>6</v>
      </c>
      <c r="AE19" s="2"/>
    </row>
    <row r="20" spans="1:31">
      <c r="AE20" s="2"/>
    </row>
  </sheetData>
  <mergeCells count="19">
    <mergeCell ref="A1:BQ1"/>
    <mergeCell ref="A2:BQ2"/>
    <mergeCell ref="A4:A7"/>
    <mergeCell ref="B4:B7"/>
    <mergeCell ref="C4:C7"/>
    <mergeCell ref="D4:D7"/>
    <mergeCell ref="S5:Y5"/>
    <mergeCell ref="Z5:AA5"/>
    <mergeCell ref="E4:AA4"/>
    <mergeCell ref="AB4:AF4"/>
    <mergeCell ref="BR4:BR7"/>
    <mergeCell ref="E5:K5"/>
    <mergeCell ref="L5:R5"/>
    <mergeCell ref="AG5:AM5"/>
    <mergeCell ref="AN5:AO5"/>
    <mergeCell ref="AP5:AV5"/>
    <mergeCell ref="AW5:BC5"/>
    <mergeCell ref="BD5:BJ5"/>
    <mergeCell ref="BK5:BQ5"/>
  </mergeCells>
  <conditionalFormatting sqref="J8:L15 Q8:R15 AE8:BQ15 X8:Y15 V8:V15">
    <cfRule type="cellIs" dxfId="6" priority="9" stopIfTrue="1" operator="equal">
      <formula>1</formula>
    </cfRule>
  </conditionalFormatting>
  <conditionalFormatting sqref="E8:I15 M8:P15 Z8:AA15 S8:U15 W8:W15 AC8:AD15">
    <cfRule type="cellIs" dxfId="5" priority="8" stopIfTrue="1" operator="equal">
      <formula>1</formula>
    </cfRule>
  </conditionalFormatting>
  <conditionalFormatting sqref="AB8:AB15">
    <cfRule type="cellIs" dxfId="4" priority="1" stopIfTrue="1" operator="equal">
      <formula>1</formula>
    </cfRule>
  </conditionalFormatting>
  <printOptions horizontalCentered="1"/>
  <pageMargins left="0.23622047244094491" right="0.23622047244094491" top="0.55118110236220474" bottom="0.47244094488188981" header="0.27559055118110237" footer="0.23622047244094491"/>
  <pageSetup paperSize="258" scale="71" orientation="landscape" horizontalDpi="4294967293" r:id="rId1"/>
  <headerFooter alignWithMargins="0">
    <oddFooter>&amp;L&amp;F&amp;C&amp;D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CEA3D-69A4-45C3-9790-4EFF8A64FD59}">
  <sheetPr>
    <pageSetUpPr fitToPage="1"/>
  </sheetPr>
  <dimension ref="A1:BO33"/>
  <sheetViews>
    <sheetView view="pageBreakPreview" topLeftCell="A4" zoomScale="55" zoomScaleNormal="85" zoomScaleSheetLayoutView="55" workbookViewId="0">
      <selection activeCell="BL12" sqref="BL12"/>
    </sheetView>
  </sheetViews>
  <sheetFormatPr defaultColWidth="1" defaultRowHeight="12"/>
  <cols>
    <col min="1" max="1" width="3.7109375" style="2" customWidth="1"/>
    <col min="2" max="2" width="29.42578125" style="2" bestFit="1" customWidth="1"/>
    <col min="3" max="3" width="21.42578125" style="2" customWidth="1"/>
    <col min="4" max="5" width="8.7109375" style="1" bestFit="1" customWidth="1"/>
    <col min="6" max="26" width="3.7109375" style="1" customWidth="1"/>
    <col min="27" max="63" width="3.7109375" style="1" hidden="1" customWidth="1"/>
    <col min="64" max="64" width="22.28515625" style="1" bestFit="1" customWidth="1"/>
    <col min="65" max="65" width="36.85546875" style="1" bestFit="1" customWidth="1"/>
    <col min="66" max="66" width="11.42578125" style="1" bestFit="1" customWidth="1"/>
    <col min="67" max="67" width="13" style="1" bestFit="1" customWidth="1"/>
    <col min="68" max="68" width="2.5703125" style="1" customWidth="1"/>
    <col min="69" max="16384" width="1" style="1"/>
  </cols>
  <sheetData>
    <row r="1" spans="1:67" ht="18">
      <c r="A1" s="85" t="s">
        <v>100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</row>
    <row r="2" spans="1:67" ht="18">
      <c r="A2" s="85" t="s">
        <v>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</row>
    <row r="4" spans="1:67" ht="21.75" customHeight="1">
      <c r="A4" s="86" t="s">
        <v>0</v>
      </c>
      <c r="B4" s="79" t="s">
        <v>21</v>
      </c>
      <c r="C4" s="96" t="s">
        <v>22</v>
      </c>
      <c r="D4" s="87" t="s">
        <v>1</v>
      </c>
      <c r="E4" s="90" t="s">
        <v>2</v>
      </c>
      <c r="F4" s="93" t="s">
        <v>10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5"/>
      <c r="V4" s="93" t="s">
        <v>7</v>
      </c>
      <c r="W4" s="94"/>
      <c r="X4" s="94"/>
      <c r="Y4" s="94"/>
      <c r="Z4" s="9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4"/>
      <c r="BD4" s="5"/>
      <c r="BE4" s="3"/>
      <c r="BF4" s="3"/>
      <c r="BG4" s="3"/>
      <c r="BH4" s="3"/>
      <c r="BI4" s="3"/>
      <c r="BJ4" s="3"/>
      <c r="BK4" s="3"/>
      <c r="BL4" s="86" t="s">
        <v>75</v>
      </c>
      <c r="BM4" s="86"/>
      <c r="BN4" s="93" t="s">
        <v>23</v>
      </c>
      <c r="BO4" s="95"/>
    </row>
    <row r="5" spans="1:67" s="6" customFormat="1" ht="22.15" hidden="1" customHeight="1">
      <c r="A5" s="86"/>
      <c r="B5" s="80"/>
      <c r="C5" s="96"/>
      <c r="D5" s="88"/>
      <c r="E5" s="91"/>
      <c r="F5" s="82">
        <v>44697</v>
      </c>
      <c r="G5" s="83"/>
      <c r="H5" s="83"/>
      <c r="I5" s="83"/>
      <c r="J5" s="83"/>
      <c r="K5" s="83"/>
      <c r="L5" s="83"/>
      <c r="M5" s="82">
        <f>F5+7</f>
        <v>44704</v>
      </c>
      <c r="N5" s="83"/>
      <c r="O5" s="83"/>
      <c r="P5" s="83"/>
      <c r="Q5" s="83"/>
      <c r="R5" s="83"/>
      <c r="S5" s="83"/>
      <c r="T5" s="82">
        <f>M5+7</f>
        <v>44711</v>
      </c>
      <c r="U5" s="83"/>
      <c r="V5" s="26"/>
      <c r="W5" s="26"/>
      <c r="X5" s="26"/>
      <c r="Y5" s="26"/>
      <c r="Z5" s="26"/>
      <c r="AA5" s="82">
        <v>42856</v>
      </c>
      <c r="AB5" s="83"/>
      <c r="AC5" s="83"/>
      <c r="AD5" s="83"/>
      <c r="AE5" s="83"/>
      <c r="AF5" s="83"/>
      <c r="AG5" s="83"/>
      <c r="AH5" s="84"/>
      <c r="AI5" s="84"/>
      <c r="AJ5" s="84" t="e">
        <f>#REF!+7</f>
        <v>#REF!</v>
      </c>
      <c r="AK5" s="84"/>
      <c r="AL5" s="84"/>
      <c r="AM5" s="84"/>
      <c r="AN5" s="84"/>
      <c r="AO5" s="84"/>
      <c r="AP5" s="84"/>
      <c r="AQ5" s="84" t="e">
        <f>#REF!+7</f>
        <v>#REF!</v>
      </c>
      <c r="AR5" s="84"/>
      <c r="AS5" s="84"/>
      <c r="AT5" s="84"/>
      <c r="AU5" s="84"/>
      <c r="AV5" s="84"/>
      <c r="AW5" s="84"/>
      <c r="AX5" s="84" t="e">
        <f>AQ5+7</f>
        <v>#REF!</v>
      </c>
      <c r="AY5" s="84"/>
      <c r="AZ5" s="84"/>
      <c r="BA5" s="84"/>
      <c r="BB5" s="84"/>
      <c r="BC5" s="84"/>
      <c r="BD5" s="84"/>
      <c r="BE5" s="84" t="e">
        <f>AX5+7</f>
        <v>#REF!</v>
      </c>
      <c r="BF5" s="84"/>
      <c r="BG5" s="84"/>
      <c r="BH5" s="84"/>
      <c r="BI5" s="84"/>
      <c r="BJ5" s="84"/>
      <c r="BK5" s="84"/>
      <c r="BL5" s="45"/>
      <c r="BM5" s="45"/>
      <c r="BN5" s="45"/>
      <c r="BO5" s="28"/>
    </row>
    <row r="6" spans="1:67" ht="18.75" hidden="1" customHeight="1">
      <c r="A6" s="86"/>
      <c r="B6" s="80"/>
      <c r="C6" s="96"/>
      <c r="D6" s="88"/>
      <c r="E6" s="91"/>
      <c r="F6" s="7">
        <f>F5</f>
        <v>44697</v>
      </c>
      <c r="G6" s="7">
        <f t="shared" ref="G6:Z6" si="0">F6+1</f>
        <v>44698</v>
      </c>
      <c r="H6" s="7">
        <f t="shared" si="0"/>
        <v>44699</v>
      </c>
      <c r="I6" s="7">
        <f t="shared" si="0"/>
        <v>44700</v>
      </c>
      <c r="J6" s="7">
        <f t="shared" si="0"/>
        <v>44701</v>
      </c>
      <c r="K6" s="7">
        <f t="shared" si="0"/>
        <v>44702</v>
      </c>
      <c r="L6" s="7">
        <f t="shared" si="0"/>
        <v>44703</v>
      </c>
      <c r="M6" s="7">
        <f t="shared" si="0"/>
        <v>44704</v>
      </c>
      <c r="N6" s="7">
        <f t="shared" si="0"/>
        <v>44705</v>
      </c>
      <c r="O6" s="7">
        <f t="shared" si="0"/>
        <v>44706</v>
      </c>
      <c r="P6" s="7">
        <f t="shared" si="0"/>
        <v>44707</v>
      </c>
      <c r="Q6" s="7">
        <f t="shared" si="0"/>
        <v>44708</v>
      </c>
      <c r="R6" s="7">
        <f t="shared" si="0"/>
        <v>44709</v>
      </c>
      <c r="S6" s="7">
        <f t="shared" si="0"/>
        <v>44710</v>
      </c>
      <c r="T6" s="7">
        <f t="shared" si="0"/>
        <v>44711</v>
      </c>
      <c r="U6" s="7">
        <f t="shared" si="0"/>
        <v>44712</v>
      </c>
      <c r="V6" s="7">
        <f t="shared" si="0"/>
        <v>44713</v>
      </c>
      <c r="W6" s="7">
        <f t="shared" si="0"/>
        <v>44714</v>
      </c>
      <c r="X6" s="7">
        <f t="shared" si="0"/>
        <v>44715</v>
      </c>
      <c r="Y6" s="7">
        <f t="shared" si="0"/>
        <v>44716</v>
      </c>
      <c r="Z6" s="7">
        <f t="shared" si="0"/>
        <v>44717</v>
      </c>
      <c r="AA6" s="7">
        <f t="shared" ref="AA6:AG6" si="1">Z6+1</f>
        <v>44718</v>
      </c>
      <c r="AB6" s="7">
        <f t="shared" si="1"/>
        <v>44719</v>
      </c>
      <c r="AC6" s="7">
        <f t="shared" si="1"/>
        <v>44720</v>
      </c>
      <c r="AD6" s="7">
        <f t="shared" si="1"/>
        <v>44721</v>
      </c>
      <c r="AE6" s="7">
        <f t="shared" si="1"/>
        <v>44722</v>
      </c>
      <c r="AF6" s="7">
        <f t="shared" si="1"/>
        <v>44723</v>
      </c>
      <c r="AG6" s="7">
        <f t="shared" si="1"/>
        <v>44724</v>
      </c>
      <c r="AH6" s="7" t="e">
        <f>#REF!+1</f>
        <v>#REF!</v>
      </c>
      <c r="AI6" s="7" t="e">
        <f t="shared" ref="AI6" si="2">AH6+1</f>
        <v>#REF!</v>
      </c>
      <c r="AJ6" s="7" t="e">
        <f>AJ5</f>
        <v>#REF!</v>
      </c>
      <c r="AK6" s="7" t="e">
        <f t="shared" ref="AK6:AP6" si="3">AJ6+1</f>
        <v>#REF!</v>
      </c>
      <c r="AL6" s="7" t="e">
        <f t="shared" si="3"/>
        <v>#REF!</v>
      </c>
      <c r="AM6" s="7" t="e">
        <f t="shared" si="3"/>
        <v>#REF!</v>
      </c>
      <c r="AN6" s="7" t="e">
        <f t="shared" si="3"/>
        <v>#REF!</v>
      </c>
      <c r="AO6" s="7" t="e">
        <f t="shared" si="3"/>
        <v>#REF!</v>
      </c>
      <c r="AP6" s="7" t="e">
        <f t="shared" si="3"/>
        <v>#REF!</v>
      </c>
      <c r="AQ6" s="7" t="e">
        <f>#REF!+1</f>
        <v>#REF!</v>
      </c>
      <c r="AR6" s="7" t="e">
        <f t="shared" ref="AR6:BC6" si="4">AQ6+1</f>
        <v>#REF!</v>
      </c>
      <c r="AS6" s="7" t="e">
        <f t="shared" si="4"/>
        <v>#REF!</v>
      </c>
      <c r="AT6" s="7" t="e">
        <f t="shared" si="4"/>
        <v>#REF!</v>
      </c>
      <c r="AU6" s="7" t="e">
        <f t="shared" si="4"/>
        <v>#REF!</v>
      </c>
      <c r="AV6" s="7" t="e">
        <f t="shared" si="4"/>
        <v>#REF!</v>
      </c>
      <c r="AW6" s="7" t="e">
        <f t="shared" si="4"/>
        <v>#REF!</v>
      </c>
      <c r="AX6" s="7" t="e">
        <f t="shared" si="4"/>
        <v>#REF!</v>
      </c>
      <c r="AY6" s="7" t="e">
        <f t="shared" si="4"/>
        <v>#REF!</v>
      </c>
      <c r="AZ6" s="7" t="e">
        <f t="shared" si="4"/>
        <v>#REF!</v>
      </c>
      <c r="BA6" s="7" t="e">
        <f t="shared" si="4"/>
        <v>#REF!</v>
      </c>
      <c r="BB6" s="7" t="e">
        <f t="shared" si="4"/>
        <v>#REF!</v>
      </c>
      <c r="BC6" s="7" t="e">
        <f t="shared" si="4"/>
        <v>#REF!</v>
      </c>
      <c r="BD6" s="7" t="e">
        <f>#REF!+1</f>
        <v>#REF!</v>
      </c>
      <c r="BE6" s="7" t="e">
        <f t="shared" ref="BE6:BK6" si="5">BD6+1</f>
        <v>#REF!</v>
      </c>
      <c r="BF6" s="7" t="e">
        <f t="shared" si="5"/>
        <v>#REF!</v>
      </c>
      <c r="BG6" s="7" t="e">
        <f t="shared" si="5"/>
        <v>#REF!</v>
      </c>
      <c r="BH6" s="7" t="e">
        <f t="shared" si="5"/>
        <v>#REF!</v>
      </c>
      <c r="BI6" s="7" t="e">
        <f t="shared" si="5"/>
        <v>#REF!</v>
      </c>
      <c r="BJ6" s="7" t="e">
        <f t="shared" si="5"/>
        <v>#REF!</v>
      </c>
      <c r="BK6" s="7" t="e">
        <f t="shared" si="5"/>
        <v>#REF!</v>
      </c>
      <c r="BL6" s="45"/>
      <c r="BM6" s="45"/>
      <c r="BN6" s="45"/>
      <c r="BO6" s="28"/>
    </row>
    <row r="7" spans="1:67" ht="18.75" customHeight="1" thickBot="1">
      <c r="A7" s="79"/>
      <c r="B7" s="80"/>
      <c r="C7" s="97"/>
      <c r="D7" s="88"/>
      <c r="E7" s="91"/>
      <c r="F7" s="44">
        <v>16</v>
      </c>
      <c r="G7" s="44">
        <v>17</v>
      </c>
      <c r="H7" s="44">
        <v>18</v>
      </c>
      <c r="I7" s="44">
        <v>19</v>
      </c>
      <c r="J7" s="44">
        <v>20</v>
      </c>
      <c r="K7" s="44">
        <v>21</v>
      </c>
      <c r="L7" s="44">
        <v>22</v>
      </c>
      <c r="M7" s="44">
        <v>23</v>
      </c>
      <c r="N7" s="44">
        <v>24</v>
      </c>
      <c r="O7" s="44">
        <v>25</v>
      </c>
      <c r="P7" s="44">
        <v>26</v>
      </c>
      <c r="Q7" s="44">
        <v>27</v>
      </c>
      <c r="R7" s="44">
        <v>28</v>
      </c>
      <c r="S7" s="44">
        <v>29</v>
      </c>
      <c r="T7" s="44">
        <v>30</v>
      </c>
      <c r="U7" s="44">
        <v>31</v>
      </c>
      <c r="V7" s="44">
        <v>1</v>
      </c>
      <c r="W7" s="44">
        <v>2</v>
      </c>
      <c r="X7" s="44">
        <v>3</v>
      </c>
      <c r="Y7" s="44">
        <v>4</v>
      </c>
      <c r="Z7" s="44">
        <v>5</v>
      </c>
      <c r="AA7" s="44">
        <v>3</v>
      </c>
      <c r="AB7" s="44">
        <v>4</v>
      </c>
      <c r="AC7" s="44">
        <v>5</v>
      </c>
      <c r="AD7" s="44">
        <v>6</v>
      </c>
      <c r="AE7" s="44">
        <v>7</v>
      </c>
      <c r="AF7" s="44">
        <v>8</v>
      </c>
      <c r="AG7" s="44">
        <v>9</v>
      </c>
      <c r="AH7" s="44">
        <v>11</v>
      </c>
      <c r="AI7" s="44">
        <v>12</v>
      </c>
      <c r="AJ7" s="44">
        <v>13</v>
      </c>
      <c r="AK7" s="44">
        <v>14</v>
      </c>
      <c r="AL7" s="44">
        <v>15</v>
      </c>
      <c r="AM7" s="44">
        <v>16</v>
      </c>
      <c r="AN7" s="44">
        <v>17</v>
      </c>
      <c r="AO7" s="44">
        <v>18</v>
      </c>
      <c r="AP7" s="44">
        <v>19</v>
      </c>
      <c r="AQ7" s="44">
        <v>5</v>
      </c>
      <c r="AR7" s="44">
        <v>6</v>
      </c>
      <c r="AS7" s="44">
        <v>7</v>
      </c>
      <c r="AT7" s="44">
        <v>8</v>
      </c>
      <c r="AU7" s="44">
        <v>9</v>
      </c>
      <c r="AV7" s="44">
        <v>10</v>
      </c>
      <c r="AW7" s="44">
        <v>11</v>
      </c>
      <c r="AX7" s="44">
        <v>12</v>
      </c>
      <c r="AY7" s="44">
        <v>13</v>
      </c>
      <c r="AZ7" s="44">
        <v>14</v>
      </c>
      <c r="BA7" s="44">
        <v>15</v>
      </c>
      <c r="BB7" s="44">
        <v>16</v>
      </c>
      <c r="BC7" s="44">
        <v>17</v>
      </c>
      <c r="BD7" s="44">
        <v>18</v>
      </c>
      <c r="BE7" s="44">
        <v>19</v>
      </c>
      <c r="BF7" s="44">
        <v>20</v>
      </c>
      <c r="BG7" s="44">
        <v>21</v>
      </c>
      <c r="BH7" s="44">
        <v>22</v>
      </c>
      <c r="BI7" s="44">
        <v>23</v>
      </c>
      <c r="BJ7" s="44">
        <v>24</v>
      </c>
      <c r="BK7" s="44">
        <v>25</v>
      </c>
      <c r="BL7" s="29" t="s">
        <v>76</v>
      </c>
      <c r="BM7" s="29" t="s">
        <v>77</v>
      </c>
      <c r="BN7" s="29" t="s">
        <v>47</v>
      </c>
      <c r="BO7" s="29" t="s">
        <v>74</v>
      </c>
    </row>
    <row r="8" spans="1:67" ht="27.75" customHeight="1">
      <c r="A8" s="46">
        <v>1</v>
      </c>
      <c r="B8" s="47" t="s">
        <v>36</v>
      </c>
      <c r="C8" s="47" t="s">
        <v>39</v>
      </c>
      <c r="D8" s="48">
        <v>44700</v>
      </c>
      <c r="E8" s="48">
        <f t="shared" ref="E8:E25" si="6">D8+1</f>
        <v>44701</v>
      </c>
      <c r="F8" s="49" t="str">
        <f t="shared" ref="F8:J18" si="7">IF(AND(F$6&gt;=$D8,F$6&lt;=$E8),1,"")</f>
        <v/>
      </c>
      <c r="G8" s="49" t="str">
        <f t="shared" si="7"/>
        <v/>
      </c>
      <c r="H8" s="49" t="str">
        <f t="shared" si="7"/>
        <v/>
      </c>
      <c r="I8" s="49">
        <f t="shared" si="7"/>
        <v>1</v>
      </c>
      <c r="J8" s="49">
        <f t="shared" si="7"/>
        <v>1</v>
      </c>
      <c r="K8" s="50"/>
      <c r="L8" s="50"/>
      <c r="M8" s="49" t="str">
        <f t="shared" ref="M8:Q18" si="8">IF(AND(M$6&gt;=$D8,M$6&lt;=$E8),1,"")</f>
        <v/>
      </c>
      <c r="N8" s="49" t="str">
        <f t="shared" si="8"/>
        <v/>
      </c>
      <c r="O8" s="49" t="str">
        <f t="shared" si="8"/>
        <v/>
      </c>
      <c r="P8" s="50"/>
      <c r="Q8" s="49" t="str">
        <f t="shared" si="8"/>
        <v/>
      </c>
      <c r="R8" s="50"/>
      <c r="S8" s="50"/>
      <c r="T8" s="49" t="str">
        <f t="shared" ref="T8:X18" si="9">IF(AND(T$6&gt;=$D8,T$6&lt;=$E8),1,"")</f>
        <v/>
      </c>
      <c r="U8" s="49" t="str">
        <f t="shared" si="9"/>
        <v/>
      </c>
      <c r="V8" s="50"/>
      <c r="W8" s="49" t="str">
        <f t="shared" si="9"/>
        <v/>
      </c>
      <c r="X8" s="49" t="str">
        <f t="shared" si="9"/>
        <v/>
      </c>
      <c r="Y8" s="50"/>
      <c r="Z8" s="50"/>
      <c r="AA8" s="51"/>
      <c r="AB8" s="52" t="str">
        <f>IF(AND(AB$6&gt;=$D14,AB$6&lt;=$E14),1,"")</f>
        <v/>
      </c>
      <c r="AC8" s="52" t="str">
        <f>IF(AND(AC$6&gt;=$D14,AC$6&lt;=$E14),1,"")</f>
        <v/>
      </c>
      <c r="AD8" s="52" t="str">
        <f>IF(AND(AD$6&gt;=$D14,AD$6&lt;=$E14),1,"")</f>
        <v/>
      </c>
      <c r="AE8" s="52" t="str">
        <f>IF(AND(AE$6&gt;=$D14,AE$6&lt;=$E14),1,"")</f>
        <v/>
      </c>
      <c r="AF8" s="51"/>
      <c r="AG8" s="51"/>
      <c r="AH8" s="53"/>
      <c r="AI8" s="53"/>
      <c r="AJ8" s="52" t="e">
        <f>IF(AND(AJ$6&gt;=$D14,AJ$6&lt;=$E14),1,"")</f>
        <v>#REF!</v>
      </c>
      <c r="AK8" s="52" t="e">
        <f>IF(AND(AK$6&gt;=$D14,AK$6&lt;=$E14),1,"")</f>
        <v>#REF!</v>
      </c>
      <c r="AL8" s="52" t="e">
        <f>IF(AND(AL$6&gt;=$D14,AL$6&lt;=$E14),1,"")</f>
        <v>#REF!</v>
      </c>
      <c r="AM8" s="52" t="e">
        <f>IF(AND(AM$6&gt;=$D14,AM$6&lt;=$E14),1,"")</f>
        <v>#REF!</v>
      </c>
      <c r="AN8" s="52" t="e">
        <f>IF(AND(AN$6&gt;=$D14,AN$6&lt;=$E14),1,"")</f>
        <v>#REF!</v>
      </c>
      <c r="AO8" s="53"/>
      <c r="AP8" s="53"/>
      <c r="AQ8" s="52"/>
      <c r="AR8" s="52"/>
      <c r="AS8" s="52"/>
      <c r="AT8" s="52"/>
      <c r="AU8" s="52"/>
      <c r="AV8" s="53"/>
      <c r="AW8" s="53"/>
      <c r="AX8" s="52"/>
      <c r="AY8" s="52"/>
      <c r="AZ8" s="52"/>
      <c r="BA8" s="52"/>
      <c r="BB8" s="52"/>
      <c r="BC8" s="53"/>
      <c r="BD8" s="53"/>
      <c r="BE8" s="52" t="e">
        <f>IF(AND(BE$6&gt;=$D14,BE$6&lt;=$E14),1,"")</f>
        <v>#REF!</v>
      </c>
      <c r="BF8" s="52" t="e">
        <f>IF(AND(BF$6&gt;=$D14,BF$6&lt;=$E14),1,"")</f>
        <v>#REF!</v>
      </c>
      <c r="BG8" s="52" t="e">
        <f>IF(AND(BG$6&gt;=$D14,BG$6&lt;=$E14),1,"")</f>
        <v>#REF!</v>
      </c>
      <c r="BH8" s="52" t="e">
        <f>IF(AND(BH$6&gt;=$D14,BH$6&lt;=$E14),1,"")</f>
        <v>#REF!</v>
      </c>
      <c r="BI8" s="52" t="e">
        <f>IF(AND(BI$6&gt;=$D14,BI$6&lt;=$E14),1,"")</f>
        <v>#REF!</v>
      </c>
      <c r="BJ8" s="53"/>
      <c r="BK8" s="53"/>
      <c r="BL8" s="47" t="str">
        <f>VLOOKUP(C8,'Sheet1 (2)'!$E$15:$G$32,3,FALSE)</f>
        <v>H. Damris, S.H.</v>
      </c>
      <c r="BM8" s="47" t="str">
        <f>VLOOKUP('Pelaksanaan-Mei-22'!C8,'Sheet1 (2)'!$E$15:$H$32,4,FALSE)</f>
        <v>Mukhlis, S.H.</v>
      </c>
      <c r="BN8" s="67" t="s">
        <v>96</v>
      </c>
      <c r="BO8" s="68" t="s">
        <v>98</v>
      </c>
    </row>
    <row r="9" spans="1:67" ht="27.75" customHeight="1">
      <c r="A9" s="55">
        <v>2</v>
      </c>
      <c r="B9" s="10" t="s">
        <v>26</v>
      </c>
      <c r="C9" s="10" t="s">
        <v>30</v>
      </c>
      <c r="D9" s="11">
        <v>44700</v>
      </c>
      <c r="E9" s="11">
        <f t="shared" si="6"/>
        <v>44701</v>
      </c>
      <c r="F9" s="30" t="str">
        <f t="shared" si="7"/>
        <v/>
      </c>
      <c r="G9" s="30" t="str">
        <f t="shared" si="7"/>
        <v/>
      </c>
      <c r="H9" s="30" t="str">
        <f t="shared" si="7"/>
        <v/>
      </c>
      <c r="I9" s="30">
        <f t="shared" si="7"/>
        <v>1</v>
      </c>
      <c r="J9" s="30">
        <f t="shared" si="7"/>
        <v>1</v>
      </c>
      <c r="K9" s="13"/>
      <c r="L9" s="13"/>
      <c r="M9" s="30" t="str">
        <f t="shared" si="8"/>
        <v/>
      </c>
      <c r="N9" s="30" t="str">
        <f t="shared" si="8"/>
        <v/>
      </c>
      <c r="O9" s="30" t="str">
        <f t="shared" si="8"/>
        <v/>
      </c>
      <c r="P9" s="13"/>
      <c r="Q9" s="30" t="str">
        <f t="shared" si="8"/>
        <v/>
      </c>
      <c r="R9" s="13"/>
      <c r="S9" s="13"/>
      <c r="T9" s="30" t="str">
        <f t="shared" si="9"/>
        <v/>
      </c>
      <c r="U9" s="30" t="str">
        <f t="shared" si="9"/>
        <v/>
      </c>
      <c r="V9" s="13"/>
      <c r="W9" s="30" t="str">
        <f t="shared" si="9"/>
        <v/>
      </c>
      <c r="X9" s="30" t="str">
        <f t="shared" si="9"/>
        <v/>
      </c>
      <c r="Y9" s="13"/>
      <c r="Z9" s="13"/>
      <c r="AA9" s="13"/>
      <c r="AB9" s="12"/>
      <c r="AC9" s="12"/>
      <c r="AD9" s="12"/>
      <c r="AE9" s="12"/>
      <c r="AF9" s="13"/>
      <c r="AG9" s="13"/>
      <c r="AH9" s="14"/>
      <c r="AI9" s="14"/>
      <c r="AJ9" s="12"/>
      <c r="AK9" s="12"/>
      <c r="AL9" s="12"/>
      <c r="AM9" s="12"/>
      <c r="AN9" s="12"/>
      <c r="AO9" s="14"/>
      <c r="AP9" s="14"/>
      <c r="AQ9" s="12"/>
      <c r="AR9" s="12"/>
      <c r="AS9" s="12"/>
      <c r="AT9" s="12"/>
      <c r="AU9" s="12"/>
      <c r="AV9" s="14"/>
      <c r="AW9" s="14"/>
      <c r="AX9" s="12"/>
      <c r="AY9" s="12"/>
      <c r="AZ9" s="12"/>
      <c r="BA9" s="12"/>
      <c r="BB9" s="12"/>
      <c r="BC9" s="14"/>
      <c r="BD9" s="14"/>
      <c r="BE9" s="12"/>
      <c r="BF9" s="12"/>
      <c r="BG9" s="12"/>
      <c r="BH9" s="12"/>
      <c r="BI9" s="12"/>
      <c r="BJ9" s="14"/>
      <c r="BK9" s="14"/>
      <c r="BL9" s="10" t="str">
        <f>VLOOKUP(C9,'Sheet1 (2)'!$E$15:$G$32,3,FALSE)</f>
        <v>Masdi, S.H.</v>
      </c>
      <c r="BM9" s="10" t="str">
        <f>VLOOKUP('Pelaksanaan-Mei-22'!C9,'Sheet1 (2)'!$E$15:$H$32,4,FALSE)</f>
        <v>Elvi Yunita, S.H., M.H.</v>
      </c>
      <c r="BN9" s="10" t="s">
        <v>72</v>
      </c>
      <c r="BO9" s="56" t="s">
        <v>97</v>
      </c>
    </row>
    <row r="10" spans="1:67" ht="27.75" customHeight="1">
      <c r="A10" s="55">
        <v>3</v>
      </c>
      <c r="B10" s="10" t="s">
        <v>43</v>
      </c>
      <c r="C10" s="10" t="s">
        <v>29</v>
      </c>
      <c r="D10" s="11">
        <v>44700</v>
      </c>
      <c r="E10" s="11">
        <f t="shared" si="6"/>
        <v>44701</v>
      </c>
      <c r="F10" s="30" t="str">
        <f t="shared" si="7"/>
        <v/>
      </c>
      <c r="G10" s="30" t="str">
        <f t="shared" si="7"/>
        <v/>
      </c>
      <c r="H10" s="30" t="str">
        <f t="shared" si="7"/>
        <v/>
      </c>
      <c r="I10" s="30">
        <f t="shared" si="7"/>
        <v>1</v>
      </c>
      <c r="J10" s="30">
        <f t="shared" si="7"/>
        <v>1</v>
      </c>
      <c r="K10" s="13"/>
      <c r="L10" s="13"/>
      <c r="M10" s="30" t="str">
        <f t="shared" si="8"/>
        <v/>
      </c>
      <c r="N10" s="30" t="str">
        <f t="shared" si="8"/>
        <v/>
      </c>
      <c r="O10" s="30" t="str">
        <f t="shared" si="8"/>
        <v/>
      </c>
      <c r="P10" s="13"/>
      <c r="Q10" s="30" t="str">
        <f t="shared" si="8"/>
        <v/>
      </c>
      <c r="R10" s="13"/>
      <c r="S10" s="13"/>
      <c r="T10" s="30" t="str">
        <f t="shared" si="9"/>
        <v/>
      </c>
      <c r="U10" s="30" t="str">
        <f t="shared" si="9"/>
        <v/>
      </c>
      <c r="V10" s="13"/>
      <c r="W10" s="30" t="str">
        <f t="shared" si="9"/>
        <v/>
      </c>
      <c r="X10" s="30" t="str">
        <f t="shared" si="9"/>
        <v/>
      </c>
      <c r="Y10" s="13"/>
      <c r="Z10" s="13"/>
      <c r="AA10" s="13"/>
      <c r="AB10" s="12"/>
      <c r="AC10" s="12"/>
      <c r="AD10" s="12"/>
      <c r="AE10" s="12"/>
      <c r="AF10" s="13"/>
      <c r="AG10" s="13"/>
      <c r="AH10" s="14"/>
      <c r="AI10" s="14"/>
      <c r="AJ10" s="12"/>
      <c r="AK10" s="12"/>
      <c r="AL10" s="12"/>
      <c r="AM10" s="12"/>
      <c r="AN10" s="12"/>
      <c r="AO10" s="14"/>
      <c r="AP10" s="14"/>
      <c r="AQ10" s="12"/>
      <c r="AR10" s="12"/>
      <c r="AS10" s="12"/>
      <c r="AT10" s="12"/>
      <c r="AU10" s="12"/>
      <c r="AV10" s="14"/>
      <c r="AW10" s="14"/>
      <c r="AX10" s="12"/>
      <c r="AY10" s="12"/>
      <c r="AZ10" s="12"/>
      <c r="BA10" s="12"/>
      <c r="BB10" s="12"/>
      <c r="BC10" s="14"/>
      <c r="BD10" s="14"/>
      <c r="BE10" s="12"/>
      <c r="BF10" s="12"/>
      <c r="BG10" s="12"/>
      <c r="BH10" s="12"/>
      <c r="BI10" s="12"/>
      <c r="BJ10" s="14"/>
      <c r="BK10" s="14"/>
      <c r="BL10" s="10" t="str">
        <f>VLOOKUP(C10,'Sheet1 (2)'!$E$15:$G$32,3,FALSE)</f>
        <v>Drs. Daryamurni</v>
      </c>
      <c r="BM10" s="10" t="str">
        <f>VLOOKUP('Pelaksanaan-Mei-22'!C10,'Sheet1 (2)'!$E$15:$H$32,4,FALSE)</f>
        <v>Winda Harza, S.H.</v>
      </c>
      <c r="BN10" s="10" t="s">
        <v>70</v>
      </c>
      <c r="BO10" s="56" t="s">
        <v>95</v>
      </c>
    </row>
    <row r="11" spans="1:67" s="18" customFormat="1" ht="27.75" customHeight="1">
      <c r="A11" s="55">
        <v>4</v>
      </c>
      <c r="B11" s="10" t="s">
        <v>62</v>
      </c>
      <c r="C11" s="10" t="s">
        <v>46</v>
      </c>
      <c r="D11" s="11">
        <v>44700</v>
      </c>
      <c r="E11" s="11">
        <f t="shared" si="6"/>
        <v>44701</v>
      </c>
      <c r="F11" s="30" t="str">
        <f t="shared" si="7"/>
        <v/>
      </c>
      <c r="G11" s="30" t="str">
        <f t="shared" si="7"/>
        <v/>
      </c>
      <c r="H11" s="30" t="str">
        <f t="shared" si="7"/>
        <v/>
      </c>
      <c r="I11" s="30">
        <f t="shared" si="7"/>
        <v>1</v>
      </c>
      <c r="J11" s="30">
        <f t="shared" si="7"/>
        <v>1</v>
      </c>
      <c r="K11" s="13"/>
      <c r="L11" s="13"/>
      <c r="M11" s="30" t="str">
        <f t="shared" si="8"/>
        <v/>
      </c>
      <c r="N11" s="30" t="str">
        <f t="shared" si="8"/>
        <v/>
      </c>
      <c r="O11" s="30" t="str">
        <f t="shared" si="8"/>
        <v/>
      </c>
      <c r="P11" s="13"/>
      <c r="Q11" s="30" t="str">
        <f t="shared" si="8"/>
        <v/>
      </c>
      <c r="R11" s="13"/>
      <c r="S11" s="13"/>
      <c r="T11" s="30" t="str">
        <f t="shared" si="9"/>
        <v/>
      </c>
      <c r="U11" s="30" t="str">
        <f t="shared" si="9"/>
        <v/>
      </c>
      <c r="V11" s="13"/>
      <c r="W11" s="30" t="str">
        <f t="shared" si="9"/>
        <v/>
      </c>
      <c r="X11" s="30" t="str">
        <f t="shared" si="9"/>
        <v/>
      </c>
      <c r="Y11" s="13"/>
      <c r="Z11" s="13"/>
      <c r="AA11" s="13"/>
      <c r="AB11" s="12"/>
      <c r="AC11" s="12"/>
      <c r="AD11" s="12"/>
      <c r="AE11" s="12"/>
      <c r="AF11" s="13"/>
      <c r="AG11" s="13"/>
      <c r="AH11" s="14"/>
      <c r="AI11" s="14"/>
      <c r="AJ11" s="12"/>
      <c r="AK11" s="12"/>
      <c r="AL11" s="12"/>
      <c r="AM11" s="12"/>
      <c r="AN11" s="12"/>
      <c r="AO11" s="14"/>
      <c r="AP11" s="14"/>
      <c r="AQ11" s="12"/>
      <c r="AR11" s="12"/>
      <c r="AS11" s="12"/>
      <c r="AT11" s="12"/>
      <c r="AU11" s="12"/>
      <c r="AV11" s="14"/>
      <c r="AW11" s="14"/>
      <c r="AX11" s="12"/>
      <c r="AY11" s="12"/>
      <c r="AZ11" s="12"/>
      <c r="BA11" s="12"/>
      <c r="BB11" s="12"/>
      <c r="BC11" s="14"/>
      <c r="BD11" s="14"/>
      <c r="BE11" s="12"/>
      <c r="BF11" s="12"/>
      <c r="BG11" s="12"/>
      <c r="BH11" s="12"/>
      <c r="BI11" s="12"/>
      <c r="BJ11" s="14"/>
      <c r="BK11" s="14"/>
      <c r="BL11" s="10" t="str">
        <f>VLOOKUP(C11,'Sheet1 (2)'!$E$15:$G$32,3,FALSE)</f>
        <v>Drs. H. Yusnedi</v>
      </c>
      <c r="BM11" s="10" t="str">
        <f>VLOOKUP('Pelaksanaan-Mei-22'!C11,'Sheet1 (2)'!$E$15:$H$32,4,FALSE)</f>
        <v>Richa Meiliyana Rachmawati, A.Md.A.B.</v>
      </c>
      <c r="BN11" s="27" t="s">
        <v>71</v>
      </c>
      <c r="BO11" s="57" t="s">
        <v>99</v>
      </c>
    </row>
    <row r="12" spans="1:67" s="18" customFormat="1" ht="27.75" customHeight="1">
      <c r="A12" s="55">
        <v>5</v>
      </c>
      <c r="B12" s="20" t="s">
        <v>32</v>
      </c>
      <c r="C12" s="10" t="s">
        <v>33</v>
      </c>
      <c r="D12" s="11">
        <v>44700</v>
      </c>
      <c r="E12" s="11">
        <f t="shared" si="6"/>
        <v>44701</v>
      </c>
      <c r="F12" s="30" t="str">
        <f t="shared" si="7"/>
        <v/>
      </c>
      <c r="G12" s="30" t="str">
        <f t="shared" si="7"/>
        <v/>
      </c>
      <c r="H12" s="30" t="str">
        <f t="shared" si="7"/>
        <v/>
      </c>
      <c r="I12" s="30">
        <f t="shared" si="7"/>
        <v>1</v>
      </c>
      <c r="J12" s="30">
        <f t="shared" si="7"/>
        <v>1</v>
      </c>
      <c r="K12" s="13"/>
      <c r="L12" s="13"/>
      <c r="M12" s="30" t="str">
        <f t="shared" si="8"/>
        <v/>
      </c>
      <c r="N12" s="30" t="str">
        <f t="shared" si="8"/>
        <v/>
      </c>
      <c r="O12" s="30" t="str">
        <f t="shared" si="8"/>
        <v/>
      </c>
      <c r="P12" s="13"/>
      <c r="Q12" s="30" t="str">
        <f t="shared" si="8"/>
        <v/>
      </c>
      <c r="R12" s="13"/>
      <c r="S12" s="13"/>
      <c r="T12" s="30" t="str">
        <f t="shared" si="9"/>
        <v/>
      </c>
      <c r="U12" s="30" t="str">
        <f t="shared" si="9"/>
        <v/>
      </c>
      <c r="V12" s="13"/>
      <c r="W12" s="30" t="str">
        <f t="shared" si="9"/>
        <v/>
      </c>
      <c r="X12" s="30" t="str">
        <f t="shared" si="9"/>
        <v/>
      </c>
      <c r="Y12" s="13"/>
      <c r="Z12" s="13"/>
      <c r="AA12" s="13"/>
      <c r="AB12" s="12" t="str">
        <f>IF(AND(AB$6&gt;=$D12,AB$6&lt;=$E12),1,"")</f>
        <v/>
      </c>
      <c r="AC12" s="12" t="str">
        <f>IF(AND(AC$6&gt;=$D12,AC$6&lt;=$E12),1,"")</f>
        <v/>
      </c>
      <c r="AD12" s="12" t="str">
        <f>IF(AND(AD$6&gt;=$D12,AD$6&lt;=$E12),1,"")</f>
        <v/>
      </c>
      <c r="AE12" s="12" t="str">
        <f>IF(AND(AE$6&gt;=$D12,AE$6&lt;=$E12),1,"")</f>
        <v/>
      </c>
      <c r="AF12" s="13"/>
      <c r="AG12" s="13"/>
      <c r="AH12" s="14"/>
      <c r="AI12" s="14"/>
      <c r="AJ12" s="12" t="e">
        <f>IF(AND(AJ$6&gt;=$D12,AJ$6&lt;=$E12),1,"")</f>
        <v>#REF!</v>
      </c>
      <c r="AK12" s="12" t="e">
        <f>IF(AND(AK$6&gt;=$D12,AK$6&lt;=$E12),1,"")</f>
        <v>#REF!</v>
      </c>
      <c r="AL12" s="12" t="e">
        <f>IF(AND(AL$6&gt;=$D12,AL$6&lt;=$E12),1,"")</f>
        <v>#REF!</v>
      </c>
      <c r="AM12" s="12" t="e">
        <f>IF(AND(AM$6&gt;=$D12,AM$6&lt;=$E12),1,"")</f>
        <v>#REF!</v>
      </c>
      <c r="AN12" s="12" t="e">
        <f>IF(AND(AN$6&gt;=$D12,AN$6&lt;=$E12),1,"")</f>
        <v>#REF!</v>
      </c>
      <c r="AO12" s="14"/>
      <c r="AP12" s="14"/>
      <c r="AQ12" s="12"/>
      <c r="AR12" s="12"/>
      <c r="AS12" s="12"/>
      <c r="AT12" s="12"/>
      <c r="AU12" s="12"/>
      <c r="AV12" s="14"/>
      <c r="AW12" s="14"/>
      <c r="AX12" s="12"/>
      <c r="AY12" s="12"/>
      <c r="AZ12" s="12"/>
      <c r="BA12" s="12"/>
      <c r="BB12" s="12"/>
      <c r="BC12" s="14"/>
      <c r="BD12" s="14"/>
      <c r="BE12" s="12" t="e">
        <f>IF(AND(BE$6&gt;=$D12,BE$6&lt;=$E12),1,"")</f>
        <v>#REF!</v>
      </c>
      <c r="BF12" s="12" t="e">
        <f>IF(AND(BF$6&gt;=$D12,BF$6&lt;=$E12),1,"")</f>
        <v>#REF!</v>
      </c>
      <c r="BG12" s="12" t="e">
        <f>IF(AND(BG$6&gt;=$D12,BG$6&lt;=$E12),1,"")</f>
        <v>#REF!</v>
      </c>
      <c r="BH12" s="12" t="e">
        <f>IF(AND(BH$6&gt;=$D12,BH$6&lt;=$E12),1,"")</f>
        <v>#REF!</v>
      </c>
      <c r="BI12" s="12" t="e">
        <f>IF(AND(BI$6&gt;=$D12,BI$6&lt;=$E12),1,"")</f>
        <v>#REF!</v>
      </c>
      <c r="BJ12" s="14"/>
      <c r="BK12" s="14"/>
      <c r="BL12" s="10" t="str">
        <f>VLOOKUP(C12,'Sheet1 (2)'!$E$15:$G$32,3,FALSE)</f>
        <v>Hj. Alifah, S.H.</v>
      </c>
      <c r="BM12" s="10" t="str">
        <f>VLOOKUP('Pelaksanaan-Mei-22'!C12,'Sheet1 (2)'!$E$15:$H$32,4,FALSE)</f>
        <v>Mursyidah, S.AP.</v>
      </c>
      <c r="BN12" s="98" t="s">
        <v>69</v>
      </c>
      <c r="BO12" s="102" t="s">
        <v>73</v>
      </c>
    </row>
    <row r="13" spans="1:67" s="18" customFormat="1" ht="27.75" customHeight="1" thickBot="1">
      <c r="A13" s="58">
        <v>6</v>
      </c>
      <c r="B13" s="59" t="s">
        <v>63</v>
      </c>
      <c r="C13" s="59" t="s">
        <v>34</v>
      </c>
      <c r="D13" s="60">
        <v>44700</v>
      </c>
      <c r="E13" s="60">
        <f t="shared" si="6"/>
        <v>44701</v>
      </c>
      <c r="F13" s="61" t="str">
        <f t="shared" si="7"/>
        <v/>
      </c>
      <c r="G13" s="61" t="str">
        <f t="shared" si="7"/>
        <v/>
      </c>
      <c r="H13" s="61" t="str">
        <f t="shared" si="7"/>
        <v/>
      </c>
      <c r="I13" s="61">
        <f t="shared" si="7"/>
        <v>1</v>
      </c>
      <c r="J13" s="61">
        <f t="shared" si="7"/>
        <v>1</v>
      </c>
      <c r="K13" s="62"/>
      <c r="L13" s="62"/>
      <c r="M13" s="61" t="str">
        <f t="shared" si="8"/>
        <v/>
      </c>
      <c r="N13" s="61" t="str">
        <f t="shared" si="8"/>
        <v/>
      </c>
      <c r="O13" s="61" t="str">
        <f t="shared" si="8"/>
        <v/>
      </c>
      <c r="P13" s="62"/>
      <c r="Q13" s="61" t="str">
        <f t="shared" si="8"/>
        <v/>
      </c>
      <c r="R13" s="62"/>
      <c r="S13" s="62"/>
      <c r="T13" s="61" t="str">
        <f t="shared" si="9"/>
        <v/>
      </c>
      <c r="U13" s="61" t="str">
        <f t="shared" si="9"/>
        <v/>
      </c>
      <c r="V13" s="62"/>
      <c r="W13" s="61" t="str">
        <f t="shared" si="9"/>
        <v/>
      </c>
      <c r="X13" s="61" t="str">
        <f t="shared" si="9"/>
        <v/>
      </c>
      <c r="Y13" s="62"/>
      <c r="Z13" s="62"/>
      <c r="AA13" s="62"/>
      <c r="AB13" s="63"/>
      <c r="AC13" s="63"/>
      <c r="AD13" s="63"/>
      <c r="AE13" s="63"/>
      <c r="AF13" s="62"/>
      <c r="AG13" s="62"/>
      <c r="AH13" s="64"/>
      <c r="AI13" s="64"/>
      <c r="AJ13" s="63"/>
      <c r="AK13" s="63"/>
      <c r="AL13" s="63"/>
      <c r="AM13" s="63"/>
      <c r="AN13" s="63"/>
      <c r="AO13" s="64"/>
      <c r="AP13" s="64"/>
      <c r="AQ13" s="63"/>
      <c r="AR13" s="63"/>
      <c r="AS13" s="63"/>
      <c r="AT13" s="63"/>
      <c r="AU13" s="63"/>
      <c r="AV13" s="64"/>
      <c r="AW13" s="64"/>
      <c r="AX13" s="63"/>
      <c r="AY13" s="63"/>
      <c r="AZ13" s="63"/>
      <c r="BA13" s="63"/>
      <c r="BB13" s="63"/>
      <c r="BC13" s="64"/>
      <c r="BD13" s="64"/>
      <c r="BE13" s="63"/>
      <c r="BF13" s="63"/>
      <c r="BG13" s="63"/>
      <c r="BH13" s="63"/>
      <c r="BI13" s="63"/>
      <c r="BJ13" s="64"/>
      <c r="BK13" s="64"/>
      <c r="BL13" s="59" t="str">
        <f>VLOOKUP(C13,'Sheet1 (2)'!$E$15:$G$32,3,FALSE)</f>
        <v>Nora Oktavia, S.H.</v>
      </c>
      <c r="BM13" s="59" t="str">
        <f>VLOOKUP('Pelaksanaan-Mei-22'!C13,'Sheet1 (2)'!$E$15:$H$32,4,FALSE)</f>
        <v>Yova Nelindy, A.Md.</v>
      </c>
      <c r="BN13" s="99"/>
      <c r="BO13" s="103"/>
    </row>
    <row r="14" spans="1:67" s="18" customFormat="1" ht="27.75" customHeight="1">
      <c r="A14" s="46">
        <v>7</v>
      </c>
      <c r="B14" s="47" t="s">
        <v>63</v>
      </c>
      <c r="C14" s="47" t="s">
        <v>25</v>
      </c>
      <c r="D14" s="48">
        <v>44705</v>
      </c>
      <c r="E14" s="48">
        <f t="shared" si="6"/>
        <v>44706</v>
      </c>
      <c r="F14" s="49" t="str">
        <f t="shared" si="7"/>
        <v/>
      </c>
      <c r="G14" s="49" t="str">
        <f t="shared" si="7"/>
        <v/>
      </c>
      <c r="H14" s="49" t="str">
        <f t="shared" si="7"/>
        <v/>
      </c>
      <c r="I14" s="49" t="str">
        <f t="shared" si="7"/>
        <v/>
      </c>
      <c r="J14" s="49" t="str">
        <f t="shared" si="7"/>
        <v/>
      </c>
      <c r="K14" s="50"/>
      <c r="L14" s="50"/>
      <c r="M14" s="49" t="str">
        <f t="shared" si="8"/>
        <v/>
      </c>
      <c r="N14" s="49">
        <f t="shared" si="8"/>
        <v>1</v>
      </c>
      <c r="O14" s="49">
        <f t="shared" si="8"/>
        <v>1</v>
      </c>
      <c r="P14" s="50"/>
      <c r="Q14" s="49" t="str">
        <f t="shared" si="8"/>
        <v/>
      </c>
      <c r="R14" s="50"/>
      <c r="S14" s="50"/>
      <c r="T14" s="49" t="str">
        <f t="shared" si="9"/>
        <v/>
      </c>
      <c r="U14" s="49" t="str">
        <f t="shared" si="9"/>
        <v/>
      </c>
      <c r="V14" s="50"/>
      <c r="W14" s="49" t="str">
        <f t="shared" si="9"/>
        <v/>
      </c>
      <c r="X14" s="49" t="str">
        <f t="shared" si="9"/>
        <v/>
      </c>
      <c r="Y14" s="50"/>
      <c r="Z14" s="50"/>
      <c r="AA14" s="50"/>
      <c r="AB14" s="65"/>
      <c r="AC14" s="65"/>
      <c r="AD14" s="65"/>
      <c r="AE14" s="65"/>
      <c r="AF14" s="50"/>
      <c r="AG14" s="50"/>
      <c r="AH14" s="66"/>
      <c r="AI14" s="66"/>
      <c r="AJ14" s="65"/>
      <c r="AK14" s="65"/>
      <c r="AL14" s="65"/>
      <c r="AM14" s="65"/>
      <c r="AN14" s="65"/>
      <c r="AO14" s="66"/>
      <c r="AP14" s="66"/>
      <c r="AQ14" s="65"/>
      <c r="AR14" s="65"/>
      <c r="AS14" s="65"/>
      <c r="AT14" s="65"/>
      <c r="AU14" s="65"/>
      <c r="AV14" s="66"/>
      <c r="AW14" s="66"/>
      <c r="AX14" s="65"/>
      <c r="AY14" s="65"/>
      <c r="AZ14" s="65"/>
      <c r="BA14" s="65"/>
      <c r="BB14" s="65"/>
      <c r="BC14" s="66"/>
      <c r="BD14" s="66"/>
      <c r="BE14" s="65"/>
      <c r="BF14" s="65"/>
      <c r="BG14" s="65"/>
      <c r="BH14" s="65"/>
      <c r="BI14" s="65"/>
      <c r="BJ14" s="66"/>
      <c r="BK14" s="66"/>
      <c r="BL14" s="47" t="str">
        <f>VLOOKUP(C14,'Sheet1 (2)'!$E$15:$G$32,3,FALSE)</f>
        <v>Nora Oktavia, S.H.</v>
      </c>
      <c r="BM14" s="47" t="str">
        <f>VLOOKUP('Pelaksanaan-Mei-22'!C14,'Sheet1 (2)'!$E$15:$H$32,4,FALSE)</f>
        <v>Berki Rahmat, S.Kom.</v>
      </c>
      <c r="BN14" s="67" t="s">
        <v>71</v>
      </c>
      <c r="BO14" s="68"/>
    </row>
    <row r="15" spans="1:67" s="18" customFormat="1" ht="27.75" customHeight="1">
      <c r="A15" s="55">
        <v>8</v>
      </c>
      <c r="B15" s="10" t="s">
        <v>24</v>
      </c>
      <c r="C15" s="10" t="s">
        <v>31</v>
      </c>
      <c r="D15" s="11">
        <v>44705</v>
      </c>
      <c r="E15" s="11">
        <f t="shared" si="6"/>
        <v>44706</v>
      </c>
      <c r="F15" s="30" t="str">
        <f t="shared" si="7"/>
        <v/>
      </c>
      <c r="G15" s="30" t="str">
        <f t="shared" si="7"/>
        <v/>
      </c>
      <c r="H15" s="30" t="str">
        <f t="shared" si="7"/>
        <v/>
      </c>
      <c r="I15" s="30" t="str">
        <f t="shared" si="7"/>
        <v/>
      </c>
      <c r="J15" s="30" t="str">
        <f t="shared" si="7"/>
        <v/>
      </c>
      <c r="K15" s="13"/>
      <c r="L15" s="13"/>
      <c r="M15" s="30" t="str">
        <f t="shared" si="8"/>
        <v/>
      </c>
      <c r="N15" s="30">
        <f t="shared" si="8"/>
        <v>1</v>
      </c>
      <c r="O15" s="30">
        <f t="shared" si="8"/>
        <v>1</v>
      </c>
      <c r="P15" s="13"/>
      <c r="Q15" s="30" t="str">
        <f t="shared" si="8"/>
        <v/>
      </c>
      <c r="R15" s="13"/>
      <c r="S15" s="13"/>
      <c r="T15" s="30" t="str">
        <f t="shared" si="9"/>
        <v/>
      </c>
      <c r="U15" s="30" t="str">
        <f t="shared" si="9"/>
        <v/>
      </c>
      <c r="V15" s="13"/>
      <c r="W15" s="30" t="str">
        <f t="shared" si="9"/>
        <v/>
      </c>
      <c r="X15" s="30" t="str">
        <f t="shared" si="9"/>
        <v/>
      </c>
      <c r="Y15" s="13"/>
      <c r="Z15" s="13"/>
      <c r="AA15" s="13"/>
      <c r="AB15" s="12" t="str">
        <f>IF(AND(AB$6&gt;=$D20,AB$6&lt;=$E20),1,"")</f>
        <v/>
      </c>
      <c r="AC15" s="12" t="str">
        <f>IF(AND(AC$6&gt;=$D20,AC$6&lt;=$E20),1,"")</f>
        <v/>
      </c>
      <c r="AD15" s="12" t="str">
        <f>IF(AND(AD$6&gt;=$D20,AD$6&lt;=$E20),1,"")</f>
        <v/>
      </c>
      <c r="AE15" s="12" t="str">
        <f>IF(AND(AE$6&gt;=$D20,AE$6&lt;=$E20),1,"")</f>
        <v/>
      </c>
      <c r="AF15" s="13"/>
      <c r="AG15" s="13"/>
      <c r="AH15" s="14"/>
      <c r="AI15" s="14"/>
      <c r="AJ15" s="12" t="e">
        <f>IF(AND(AJ$6&gt;=$D20,AJ$6&lt;=$E20),1,"")</f>
        <v>#REF!</v>
      </c>
      <c r="AK15" s="12" t="e">
        <f>IF(AND(AK$6&gt;=$D20,AK$6&lt;=$E20),1,"")</f>
        <v>#REF!</v>
      </c>
      <c r="AL15" s="12" t="e">
        <f>IF(AND(AL$6&gt;=$D20,AL$6&lt;=$E20),1,"")</f>
        <v>#REF!</v>
      </c>
      <c r="AM15" s="12" t="e">
        <f>IF(AND(AM$6&gt;=$D20,AM$6&lt;=$E20),1,"")</f>
        <v>#REF!</v>
      </c>
      <c r="AN15" s="12" t="e">
        <f>IF(AND(AN$6&gt;=$D20,AN$6&lt;=$E20),1,"")</f>
        <v>#REF!</v>
      </c>
      <c r="AO15" s="14"/>
      <c r="AP15" s="14"/>
      <c r="AQ15" s="12"/>
      <c r="AR15" s="12"/>
      <c r="AS15" s="12"/>
      <c r="AT15" s="12"/>
      <c r="AU15" s="12"/>
      <c r="AV15" s="14"/>
      <c r="AW15" s="14"/>
      <c r="AX15" s="12"/>
      <c r="AY15" s="12"/>
      <c r="AZ15" s="12"/>
      <c r="BA15" s="12"/>
      <c r="BB15" s="12"/>
      <c r="BC15" s="14"/>
      <c r="BD15" s="14"/>
      <c r="BE15" s="12" t="e">
        <f>IF(AND(BE$6&gt;=$D20,BE$6&lt;=$E20),1,"")</f>
        <v>#REF!</v>
      </c>
      <c r="BF15" s="12" t="e">
        <f>IF(AND(BF$6&gt;=$D20,BF$6&lt;=$E20),1,"")</f>
        <v>#REF!</v>
      </c>
      <c r="BG15" s="12" t="e">
        <f>IF(AND(BG$6&gt;=$D20,BG$6&lt;=$E20),1,"")</f>
        <v>#REF!</v>
      </c>
      <c r="BH15" s="12" t="e">
        <f>IF(AND(BH$6&gt;=$D20,BH$6&lt;=$E20),1,"")</f>
        <v>#REF!</v>
      </c>
      <c r="BI15" s="12" t="e">
        <f>IF(AND(BI$6&gt;=$D20,BI$6&lt;=$E20),1,"")</f>
        <v>#REF!</v>
      </c>
      <c r="BJ15" s="14"/>
      <c r="BK15" s="14"/>
      <c r="BL15" s="10" t="str">
        <f>VLOOKUP(C15,'Sheet1 (2)'!$E$15:$G$32,3,FALSE)</f>
        <v>Rahmita, S.Ag.</v>
      </c>
      <c r="BM15" s="10" t="str">
        <f>VLOOKUP('Pelaksanaan-Mei-22'!C15,'Sheet1 (2)'!$E$15:$H$32,4,FALSE)</f>
        <v>Nurasiyah Handayani Rangkuti, S.H.</v>
      </c>
      <c r="BN15" s="10" t="s">
        <v>70</v>
      </c>
      <c r="BO15" s="56"/>
    </row>
    <row r="16" spans="1:67" s="18" customFormat="1" ht="27.75" customHeight="1">
      <c r="A16" s="55">
        <v>9</v>
      </c>
      <c r="B16" s="10" t="s">
        <v>36</v>
      </c>
      <c r="C16" s="10" t="s">
        <v>42</v>
      </c>
      <c r="D16" s="11">
        <v>44705</v>
      </c>
      <c r="E16" s="11">
        <f t="shared" si="6"/>
        <v>44706</v>
      </c>
      <c r="F16" s="30" t="str">
        <f t="shared" si="7"/>
        <v/>
      </c>
      <c r="G16" s="30" t="str">
        <f t="shared" si="7"/>
        <v/>
      </c>
      <c r="H16" s="30" t="str">
        <f t="shared" si="7"/>
        <v/>
      </c>
      <c r="I16" s="30" t="str">
        <f t="shared" si="7"/>
        <v/>
      </c>
      <c r="J16" s="30" t="str">
        <f t="shared" si="7"/>
        <v/>
      </c>
      <c r="K16" s="13"/>
      <c r="L16" s="13"/>
      <c r="M16" s="30" t="str">
        <f t="shared" si="8"/>
        <v/>
      </c>
      <c r="N16" s="30">
        <f t="shared" si="8"/>
        <v>1</v>
      </c>
      <c r="O16" s="30">
        <f t="shared" si="8"/>
        <v>1</v>
      </c>
      <c r="P16" s="13"/>
      <c r="Q16" s="30" t="str">
        <f t="shared" si="8"/>
        <v/>
      </c>
      <c r="R16" s="13"/>
      <c r="S16" s="13"/>
      <c r="T16" s="30" t="str">
        <f t="shared" si="9"/>
        <v/>
      </c>
      <c r="U16" s="30" t="str">
        <f t="shared" si="9"/>
        <v/>
      </c>
      <c r="V16" s="13"/>
      <c r="W16" s="30" t="str">
        <f t="shared" si="9"/>
        <v/>
      </c>
      <c r="X16" s="30" t="str">
        <f t="shared" si="9"/>
        <v/>
      </c>
      <c r="Y16" s="13"/>
      <c r="Z16" s="13"/>
      <c r="AA16" s="15"/>
      <c r="AB16" s="16" t="str">
        <f>IF(AND(AB$6&gt;=$D24,AB$6&lt;=$E24),1,"")</f>
        <v/>
      </c>
      <c r="AC16" s="16" t="str">
        <f>IF(AND(AC$6&gt;=$D24,AC$6&lt;=$E24),1,"")</f>
        <v/>
      </c>
      <c r="AD16" s="16" t="str">
        <f>IF(AND(AD$6&gt;=$D24,AD$6&lt;=$E24),1,"")</f>
        <v/>
      </c>
      <c r="AE16" s="16" t="str">
        <f>IF(AND(AE$6&gt;=$D24,AE$6&lt;=$E24),1,"")</f>
        <v/>
      </c>
      <c r="AF16" s="15"/>
      <c r="AG16" s="15"/>
      <c r="AH16" s="14"/>
      <c r="AI16" s="14"/>
      <c r="AJ16" s="12" t="e">
        <f>IF(AND(AJ$6&gt;=$D24,AJ$6&lt;=$E24),1,"")</f>
        <v>#REF!</v>
      </c>
      <c r="AK16" s="12" t="e">
        <f>IF(AND(AK$6&gt;=$D24,AK$6&lt;=$E24),1,"")</f>
        <v>#REF!</v>
      </c>
      <c r="AL16" s="12" t="e">
        <f>IF(AND(AL$6&gt;=$D24,AL$6&lt;=$E24),1,"")</f>
        <v>#REF!</v>
      </c>
      <c r="AM16" s="12" t="e">
        <f>IF(AND(AM$6&gt;=$D24,AM$6&lt;=$E24),1,"")</f>
        <v>#REF!</v>
      </c>
      <c r="AN16" s="12" t="e">
        <f>IF(AND(AN$6&gt;=$D24,AN$6&lt;=$E24),1,"")</f>
        <v>#REF!</v>
      </c>
      <c r="AO16" s="14"/>
      <c r="AP16" s="14"/>
      <c r="AQ16" s="12"/>
      <c r="AR16" s="12"/>
      <c r="AS16" s="12"/>
      <c r="AT16" s="12"/>
      <c r="AU16" s="12"/>
      <c r="AV16" s="14"/>
      <c r="AW16" s="14"/>
      <c r="AX16" s="12"/>
      <c r="AY16" s="12"/>
      <c r="AZ16" s="12"/>
      <c r="BA16" s="12"/>
      <c r="BB16" s="12"/>
      <c r="BC16" s="14"/>
      <c r="BD16" s="14"/>
      <c r="BE16" s="12" t="s">
        <v>3</v>
      </c>
      <c r="BF16" s="12" t="e">
        <f>IF(AND(BF$6&gt;=$D24,BF$6&lt;=$E24),1,"")</f>
        <v>#REF!</v>
      </c>
      <c r="BG16" s="12" t="e">
        <f>IF(AND(BG$6&gt;=$D24,BG$6&lt;=$E24),1,"")</f>
        <v>#REF!</v>
      </c>
      <c r="BH16" s="12" t="e">
        <f>IF(AND(BH$6&gt;=$D24,BH$6&lt;=$E24),1,"")</f>
        <v>#REF!</v>
      </c>
      <c r="BI16" s="12" t="e">
        <f>IF(AND(BI$6&gt;=$D24,BI$6&lt;=$E24),1,"")</f>
        <v>#REF!</v>
      </c>
      <c r="BJ16" s="14"/>
      <c r="BK16" s="14"/>
      <c r="BL16" s="10" t="str">
        <f>VLOOKUP(C16,'Sheet1 (2)'!$E$15:$G$32,3,FALSE)</f>
        <v>Enjer Sades, S.H.</v>
      </c>
      <c r="BM16" s="10" t="str">
        <f>VLOOKUP('Pelaksanaan-Mei-22'!C16,'Sheet1 (2)'!$E$15:$H$32,4,FALSE)</f>
        <v>Ismail, S.H.I., M.A.</v>
      </c>
      <c r="BN16" s="10" t="s">
        <v>72</v>
      </c>
      <c r="BO16" s="56"/>
    </row>
    <row r="17" spans="1:67" s="18" customFormat="1" ht="27.75" customHeight="1">
      <c r="A17" s="55">
        <v>10</v>
      </c>
      <c r="B17" s="10" t="s">
        <v>43</v>
      </c>
      <c r="C17" s="10" t="s">
        <v>44</v>
      </c>
      <c r="D17" s="11">
        <v>44705</v>
      </c>
      <c r="E17" s="11">
        <f t="shared" si="6"/>
        <v>44706</v>
      </c>
      <c r="F17" s="30" t="str">
        <f t="shared" si="7"/>
        <v/>
      </c>
      <c r="G17" s="30" t="str">
        <f t="shared" si="7"/>
        <v/>
      </c>
      <c r="H17" s="30" t="str">
        <f t="shared" si="7"/>
        <v/>
      </c>
      <c r="I17" s="30" t="str">
        <f t="shared" si="7"/>
        <v/>
      </c>
      <c r="J17" s="30" t="str">
        <f t="shared" si="7"/>
        <v/>
      </c>
      <c r="K17" s="13"/>
      <c r="L17" s="13"/>
      <c r="M17" s="30" t="str">
        <f t="shared" si="8"/>
        <v/>
      </c>
      <c r="N17" s="30">
        <f t="shared" si="8"/>
        <v>1</v>
      </c>
      <c r="O17" s="30">
        <f t="shared" si="8"/>
        <v>1</v>
      </c>
      <c r="P17" s="13"/>
      <c r="Q17" s="30" t="str">
        <f t="shared" si="8"/>
        <v/>
      </c>
      <c r="R17" s="13"/>
      <c r="S17" s="13"/>
      <c r="T17" s="30" t="str">
        <f t="shared" si="9"/>
        <v/>
      </c>
      <c r="U17" s="30" t="str">
        <f t="shared" si="9"/>
        <v/>
      </c>
      <c r="V17" s="13"/>
      <c r="W17" s="30" t="str">
        <f t="shared" si="9"/>
        <v/>
      </c>
      <c r="X17" s="30" t="str">
        <f t="shared" si="9"/>
        <v/>
      </c>
      <c r="Y17" s="13"/>
      <c r="Z17" s="13"/>
      <c r="AA17" s="13"/>
      <c r="AB17" s="12"/>
      <c r="AC17" s="12"/>
      <c r="AD17" s="12"/>
      <c r="AE17" s="12"/>
      <c r="AF17" s="13"/>
      <c r="AG17" s="13"/>
      <c r="AH17" s="14"/>
      <c r="AI17" s="14"/>
      <c r="AJ17" s="12"/>
      <c r="AK17" s="12"/>
      <c r="AL17" s="12"/>
      <c r="AM17" s="12"/>
      <c r="AN17" s="12"/>
      <c r="AO17" s="14"/>
      <c r="AP17" s="14"/>
      <c r="AQ17" s="12"/>
      <c r="AR17" s="12"/>
      <c r="AS17" s="12"/>
      <c r="AT17" s="12"/>
      <c r="AU17" s="12"/>
      <c r="AV17" s="14"/>
      <c r="AW17" s="14"/>
      <c r="AX17" s="12"/>
      <c r="AY17" s="12"/>
      <c r="AZ17" s="12"/>
      <c r="BA17" s="12"/>
      <c r="BB17" s="12"/>
      <c r="BC17" s="14"/>
      <c r="BD17" s="14"/>
      <c r="BE17" s="12"/>
      <c r="BF17" s="12"/>
      <c r="BG17" s="12"/>
      <c r="BH17" s="12"/>
      <c r="BI17" s="12"/>
      <c r="BJ17" s="14"/>
      <c r="BK17" s="14"/>
      <c r="BL17" s="10" t="str">
        <f>VLOOKUP(C17,'Sheet1 (2)'!$E$15:$G$32,3,FALSE)</f>
        <v>Drs. Hamzah</v>
      </c>
      <c r="BM17" s="10" t="str">
        <f>VLOOKUP('Pelaksanaan-Mei-22'!C17,'Sheet1 (2)'!$E$15:$H$32,4,FALSE)</f>
        <v>Efri Sukma</v>
      </c>
      <c r="BN17" s="27" t="s">
        <v>68</v>
      </c>
      <c r="BO17" s="57"/>
    </row>
    <row r="18" spans="1:67" s="18" customFormat="1" ht="27.75" customHeight="1">
      <c r="A18" s="55">
        <v>11</v>
      </c>
      <c r="B18" s="10" t="s">
        <v>26</v>
      </c>
      <c r="C18" s="10" t="s">
        <v>40</v>
      </c>
      <c r="D18" s="11">
        <v>44705</v>
      </c>
      <c r="E18" s="11">
        <f t="shared" si="6"/>
        <v>44706</v>
      </c>
      <c r="F18" s="30" t="str">
        <f t="shared" si="7"/>
        <v/>
      </c>
      <c r="G18" s="30" t="str">
        <f t="shared" si="7"/>
        <v/>
      </c>
      <c r="H18" s="30" t="str">
        <f t="shared" si="7"/>
        <v/>
      </c>
      <c r="I18" s="30" t="str">
        <f t="shared" si="7"/>
        <v/>
      </c>
      <c r="J18" s="30" t="str">
        <f t="shared" si="7"/>
        <v/>
      </c>
      <c r="K18" s="13"/>
      <c r="L18" s="13"/>
      <c r="M18" s="30" t="str">
        <f t="shared" si="8"/>
        <v/>
      </c>
      <c r="N18" s="30">
        <f t="shared" si="8"/>
        <v>1</v>
      </c>
      <c r="O18" s="30">
        <f t="shared" si="8"/>
        <v>1</v>
      </c>
      <c r="P18" s="13"/>
      <c r="Q18" s="30" t="str">
        <f t="shared" si="8"/>
        <v/>
      </c>
      <c r="R18" s="13"/>
      <c r="S18" s="13"/>
      <c r="T18" s="30" t="str">
        <f t="shared" si="9"/>
        <v/>
      </c>
      <c r="U18" s="30" t="str">
        <f t="shared" si="9"/>
        <v/>
      </c>
      <c r="V18" s="13"/>
      <c r="W18" s="30" t="str">
        <f t="shared" si="9"/>
        <v/>
      </c>
      <c r="X18" s="30" t="str">
        <f t="shared" si="9"/>
        <v/>
      </c>
      <c r="Y18" s="13"/>
      <c r="Z18" s="13"/>
      <c r="AA18" s="13"/>
      <c r="AB18" s="12"/>
      <c r="AC18" s="12"/>
      <c r="AD18" s="12"/>
      <c r="AE18" s="12"/>
      <c r="AF18" s="13"/>
      <c r="AG18" s="13"/>
      <c r="AH18" s="14"/>
      <c r="AI18" s="14"/>
      <c r="AJ18" s="12"/>
      <c r="AK18" s="12"/>
      <c r="AL18" s="12"/>
      <c r="AM18" s="12"/>
      <c r="AN18" s="12"/>
      <c r="AO18" s="14"/>
      <c r="AP18" s="14"/>
      <c r="AQ18" s="12"/>
      <c r="AR18" s="12"/>
      <c r="AS18" s="12"/>
      <c r="AT18" s="12"/>
      <c r="AU18" s="12"/>
      <c r="AV18" s="14"/>
      <c r="AW18" s="14"/>
      <c r="AX18" s="12"/>
      <c r="AY18" s="12"/>
      <c r="AZ18" s="12"/>
      <c r="BA18" s="12"/>
      <c r="BB18" s="12"/>
      <c r="BC18" s="14"/>
      <c r="BD18" s="14"/>
      <c r="BE18" s="12"/>
      <c r="BF18" s="12"/>
      <c r="BG18" s="12"/>
      <c r="BH18" s="12"/>
      <c r="BI18" s="12"/>
      <c r="BJ18" s="14"/>
      <c r="BK18" s="14"/>
      <c r="BL18" s="10" t="str">
        <f>VLOOKUP(C18,'Sheet1 (2)'!$E$15:$G$32,3,FALSE)</f>
        <v>Yun Ridhwan, S.H.</v>
      </c>
      <c r="BM18" s="10" t="str">
        <f>VLOOKUP('Pelaksanaan-Mei-22'!C18,'Sheet1 (2)'!$E$15:$H$32,4,FALSE)</f>
        <v>Aidil Akbar, S.E.</v>
      </c>
      <c r="BN18" s="98" t="s">
        <v>69</v>
      </c>
      <c r="BO18" s="100" t="s">
        <v>73</v>
      </c>
    </row>
    <row r="19" spans="1:67" s="18" customFormat="1" ht="27.75" customHeight="1" thickBot="1">
      <c r="A19" s="58">
        <v>12</v>
      </c>
      <c r="B19" s="69" t="s">
        <v>32</v>
      </c>
      <c r="C19" s="59" t="s">
        <v>41</v>
      </c>
      <c r="D19" s="60">
        <v>44705</v>
      </c>
      <c r="E19" s="60">
        <f t="shared" si="6"/>
        <v>44706</v>
      </c>
      <c r="F19" s="61" t="str">
        <f t="shared" ref="F19:J22" si="10">IF(AND(F$6&gt;=$D19,F$6&lt;=$E19),1,"")</f>
        <v/>
      </c>
      <c r="G19" s="61" t="str">
        <f t="shared" si="10"/>
        <v/>
      </c>
      <c r="H19" s="61" t="str">
        <f t="shared" si="10"/>
        <v/>
      </c>
      <c r="I19" s="61" t="str">
        <f t="shared" si="10"/>
        <v/>
      </c>
      <c r="J19" s="61" t="str">
        <f t="shared" si="10"/>
        <v/>
      </c>
      <c r="K19" s="62"/>
      <c r="L19" s="62"/>
      <c r="M19" s="61" t="str">
        <f t="shared" ref="M19:Q21" si="11">IF(AND(M$6&gt;=$D19,M$6&lt;=$E19),1,"")</f>
        <v/>
      </c>
      <c r="N19" s="61">
        <f t="shared" si="11"/>
        <v>1</v>
      </c>
      <c r="O19" s="61">
        <f t="shared" si="11"/>
        <v>1</v>
      </c>
      <c r="P19" s="62"/>
      <c r="Q19" s="61" t="str">
        <f t="shared" si="11"/>
        <v/>
      </c>
      <c r="R19" s="62"/>
      <c r="S19" s="62"/>
      <c r="T19" s="61" t="str">
        <f t="shared" ref="T19:X21" si="12">IF(AND(T$6&gt;=$D19,T$6&lt;=$E19),1,"")</f>
        <v/>
      </c>
      <c r="U19" s="61" t="str">
        <f t="shared" si="12"/>
        <v/>
      </c>
      <c r="V19" s="62"/>
      <c r="W19" s="61" t="str">
        <f t="shared" si="12"/>
        <v/>
      </c>
      <c r="X19" s="61" t="str">
        <f t="shared" si="12"/>
        <v/>
      </c>
      <c r="Y19" s="62"/>
      <c r="Z19" s="62"/>
      <c r="AA19" s="70"/>
      <c r="AB19" s="71" t="str">
        <f>IF(AND(AB$6&gt;=$D8,AB$6&lt;=$E8),1,"")</f>
        <v/>
      </c>
      <c r="AC19" s="71" t="str">
        <f>IF(AND(AC$6&gt;=$D8,AC$6&lt;=$E8),1,"")</f>
        <v/>
      </c>
      <c r="AD19" s="71" t="str">
        <f>IF(AND(AD$6&gt;=$D8,AD$6&lt;=$E8),1,"")</f>
        <v/>
      </c>
      <c r="AE19" s="71" t="str">
        <f>IF(AND(AE$6&gt;=$D8,AE$6&lt;=$E8),1,"")</f>
        <v/>
      </c>
      <c r="AF19" s="70"/>
      <c r="AG19" s="70"/>
      <c r="AH19" s="72"/>
      <c r="AI19" s="72"/>
      <c r="AJ19" s="71" t="e">
        <f>IF(AND(AJ$6&gt;=$D8,AJ$6&lt;=$E8),1,"")</f>
        <v>#REF!</v>
      </c>
      <c r="AK19" s="71" t="e">
        <f>IF(AND(AK$6&gt;=$D8,AK$6&lt;=$E8),1,"")</f>
        <v>#REF!</v>
      </c>
      <c r="AL19" s="71" t="e">
        <f>IF(AND(AL$6&gt;=$D8,AL$6&lt;=$E8),1,"")</f>
        <v>#REF!</v>
      </c>
      <c r="AM19" s="71" t="e">
        <f>IF(AND(AM$6&gt;=$D8,AM$6&lt;=$E8),1,"")</f>
        <v>#REF!</v>
      </c>
      <c r="AN19" s="71" t="e">
        <f>IF(AND(AN$6&gt;=$D8,AN$6&lt;=$E8),1,"")</f>
        <v>#REF!</v>
      </c>
      <c r="AO19" s="72"/>
      <c r="AP19" s="72"/>
      <c r="AQ19" s="71"/>
      <c r="AR19" s="71"/>
      <c r="AS19" s="71"/>
      <c r="AT19" s="71"/>
      <c r="AU19" s="71"/>
      <c r="AV19" s="72"/>
      <c r="AW19" s="72"/>
      <c r="AX19" s="71"/>
      <c r="AY19" s="71"/>
      <c r="AZ19" s="71"/>
      <c r="BA19" s="71"/>
      <c r="BB19" s="71"/>
      <c r="BC19" s="72"/>
      <c r="BD19" s="72"/>
      <c r="BE19" s="71" t="e">
        <f>IF(AND(BE$6&gt;=$D8,BE$6&lt;=$E8),1,"")</f>
        <v>#REF!</v>
      </c>
      <c r="BF19" s="71" t="e">
        <f>IF(AND(BF$6&gt;=$D8,BF$6&lt;=$E8),1,"")</f>
        <v>#REF!</v>
      </c>
      <c r="BG19" s="71" t="e">
        <f>IF(AND(BG$6&gt;=$D8,BG$6&lt;=$E8),1,"")</f>
        <v>#REF!</v>
      </c>
      <c r="BH19" s="71" t="e">
        <f>IF(AND(BH$6&gt;=$D8,BH$6&lt;=$E8),1,"")</f>
        <v>#REF!</v>
      </c>
      <c r="BI19" s="71" t="e">
        <f>IF(AND(BI$6&gt;=$D8,BI$6&lt;=$E8),1,"")</f>
        <v>#REF!</v>
      </c>
      <c r="BJ19" s="72"/>
      <c r="BK19" s="72"/>
      <c r="BL19" s="59" t="str">
        <f>VLOOKUP(C19,'Sheet1 (2)'!$E$15:$G$32,3,FALSE)</f>
        <v>Drs. Syaiful Ashar, S.H.</v>
      </c>
      <c r="BM19" s="59" t="str">
        <f>VLOOKUP('Pelaksanaan-Mei-22'!C19,'Sheet1 (2)'!$E$15:$H$32,4,FALSE)</f>
        <v>Fadhliamin, S.SI.</v>
      </c>
      <c r="BN19" s="99"/>
      <c r="BO19" s="101"/>
    </row>
    <row r="20" spans="1:67" s="18" customFormat="1" ht="27.75" customHeight="1">
      <c r="A20" s="46">
        <v>13</v>
      </c>
      <c r="B20" s="73" t="s">
        <v>32</v>
      </c>
      <c r="C20" s="47" t="s">
        <v>27</v>
      </c>
      <c r="D20" s="48">
        <v>44711</v>
      </c>
      <c r="E20" s="48">
        <f t="shared" si="6"/>
        <v>44712</v>
      </c>
      <c r="F20" s="49" t="str">
        <f>IF(AND(F$6&gt;=$D20,F$6&lt;=$E20),1,"")</f>
        <v/>
      </c>
      <c r="G20" s="49" t="str">
        <f>IF(AND(G$6&gt;=$D20,G$6&lt;=$E20),1,"")</f>
        <v/>
      </c>
      <c r="H20" s="49" t="str">
        <f>IF(AND(H$6&gt;=$D20,H$6&lt;=$E20),1,"")</f>
        <v/>
      </c>
      <c r="I20" s="49" t="str">
        <f>IF(AND(I$6&gt;=$D20,I$6&lt;=$E20),1,"")</f>
        <v/>
      </c>
      <c r="J20" s="49" t="str">
        <f>IF(AND(J$6&gt;=$D20,J$6&lt;=$E20),1,"")</f>
        <v/>
      </c>
      <c r="K20" s="50"/>
      <c r="L20" s="50"/>
      <c r="M20" s="49" t="str">
        <f>IF(AND(M$6&gt;=$D20,M$6&lt;=$E20),1,"")</f>
        <v/>
      </c>
      <c r="N20" s="49" t="str">
        <f>IF(AND(N$6&gt;=$D20,N$6&lt;=$E20),1,"")</f>
        <v/>
      </c>
      <c r="O20" s="49" t="str">
        <f>IF(AND(O$6&gt;=$D20,O$6&lt;=$E20),1,"")</f>
        <v/>
      </c>
      <c r="P20" s="50"/>
      <c r="Q20" s="49" t="str">
        <f>IF(AND(Q$6&gt;=$D20,Q$6&lt;=$E20),1,"")</f>
        <v/>
      </c>
      <c r="R20" s="50"/>
      <c r="S20" s="50"/>
      <c r="T20" s="49">
        <f>IF(AND(T$6&gt;=$D20,T$6&lt;=$E20),1,"")</f>
        <v>1</v>
      </c>
      <c r="U20" s="49">
        <f>IF(AND(U$6&gt;=$D20,U$6&lt;=$E20),1,"")</f>
        <v>1</v>
      </c>
      <c r="V20" s="50"/>
      <c r="W20" s="49" t="str">
        <f>IF(AND(W$6&gt;=$D20,W$6&lt;=$E20),1,"")</f>
        <v/>
      </c>
      <c r="X20" s="49" t="str">
        <f>IF(AND(X$6&gt;=$D20,X$6&lt;=$E20),1,"")</f>
        <v/>
      </c>
      <c r="Y20" s="50"/>
      <c r="Z20" s="50"/>
      <c r="AA20" s="51"/>
      <c r="AB20" s="52" t="str">
        <f>IF(AND(AB$6&gt;=$D19,AB$6&lt;=$E19),1,"")</f>
        <v/>
      </c>
      <c r="AC20" s="52" t="str">
        <f>IF(AND(AC$6&gt;=$D19,AC$6&lt;=$E19),1,"")</f>
        <v/>
      </c>
      <c r="AD20" s="52" t="str">
        <f>IF(AND(AD$6&gt;=$D19,AD$6&lt;=$E19),1,"")</f>
        <v/>
      </c>
      <c r="AE20" s="52" t="str">
        <f>IF(AND(AE$6&gt;=$D19,AE$6&lt;=$E19),1,"")</f>
        <v/>
      </c>
      <c r="AF20" s="51"/>
      <c r="AG20" s="51"/>
      <c r="AH20" s="53"/>
      <c r="AI20" s="53"/>
      <c r="AJ20" s="52" t="e">
        <f>IF(AND(AJ$6&gt;=$D19,AJ$6&lt;=$E19),1,"")</f>
        <v>#REF!</v>
      </c>
      <c r="AK20" s="52" t="e">
        <f>IF(AND(AK$6&gt;=$D19,AK$6&lt;=$E19),1,"")</f>
        <v>#REF!</v>
      </c>
      <c r="AL20" s="52" t="e">
        <f>IF(AND(AL$6&gt;=$D19,AL$6&lt;=$E19),1,"")</f>
        <v>#REF!</v>
      </c>
      <c r="AM20" s="52" t="e">
        <f>IF(AND(AM$6&gt;=$D19,AM$6&lt;=$E19),1,"")</f>
        <v>#REF!</v>
      </c>
      <c r="AN20" s="52" t="e">
        <f>IF(AND(AN$6&gt;=$D19,AN$6&lt;=$E19),1,"")</f>
        <v>#REF!</v>
      </c>
      <c r="AO20" s="53"/>
      <c r="AP20" s="53"/>
      <c r="AQ20" s="52"/>
      <c r="AR20" s="52"/>
      <c r="AS20" s="52"/>
      <c r="AT20" s="52"/>
      <c r="AU20" s="52"/>
      <c r="AV20" s="53"/>
      <c r="AW20" s="53"/>
      <c r="AX20" s="52"/>
      <c r="AY20" s="52"/>
      <c r="AZ20" s="52"/>
      <c r="BA20" s="52"/>
      <c r="BB20" s="52"/>
      <c r="BC20" s="53"/>
      <c r="BD20" s="53"/>
      <c r="BE20" s="52" t="e">
        <f>IF(AND(BE$6&gt;=$D19,BE$6&lt;=$E19),1,"")</f>
        <v>#REF!</v>
      </c>
      <c r="BF20" s="52" t="e">
        <f>IF(AND(BF$6&gt;=$D19,BF$6&lt;=$E19),1,"")</f>
        <v>#REF!</v>
      </c>
      <c r="BG20" s="52" t="e">
        <f>IF(AND(BG$6&gt;=$D19,BG$6&lt;=$E19),1,"")</f>
        <v>#REF!</v>
      </c>
      <c r="BH20" s="52" t="e">
        <f>IF(AND(BH$6&gt;=$D19,BH$6&lt;=$E19),1,"")</f>
        <v>#REF!</v>
      </c>
      <c r="BI20" s="52" t="e">
        <f>IF(AND(BI$6&gt;=$D19,BI$6&lt;=$E19),1,"")</f>
        <v>#REF!</v>
      </c>
      <c r="BJ20" s="53"/>
      <c r="BK20" s="53"/>
      <c r="BL20" s="47" t="str">
        <f>VLOOKUP(C20,'Sheet1 (2)'!$E$15:$G$32,3,FALSE)</f>
        <v>Drs. Syaiful Ashar, S.H.</v>
      </c>
      <c r="BM20" s="47" t="str">
        <f>VLOOKUP('Pelaksanaan-Mei-22'!C20,'Sheet1 (2)'!$E$15:$H$32,4,FALSE)</f>
        <v>Aidil Akbar, S.E.</v>
      </c>
      <c r="BN20" s="47" t="s">
        <v>70</v>
      </c>
      <c r="BO20" s="54"/>
    </row>
    <row r="21" spans="1:67" s="18" customFormat="1" ht="27.75" customHeight="1">
      <c r="A21" s="55">
        <v>14</v>
      </c>
      <c r="B21" s="10" t="s">
        <v>43</v>
      </c>
      <c r="C21" s="10" t="s">
        <v>35</v>
      </c>
      <c r="D21" s="11">
        <v>44711</v>
      </c>
      <c r="E21" s="11">
        <f t="shared" si="6"/>
        <v>44712</v>
      </c>
      <c r="F21" s="30" t="str">
        <f t="shared" si="10"/>
        <v/>
      </c>
      <c r="G21" s="30" t="str">
        <f t="shared" si="10"/>
        <v/>
      </c>
      <c r="H21" s="30" t="str">
        <f t="shared" si="10"/>
        <v/>
      </c>
      <c r="I21" s="30" t="str">
        <f t="shared" si="10"/>
        <v/>
      </c>
      <c r="J21" s="30" t="str">
        <f t="shared" si="10"/>
        <v/>
      </c>
      <c r="K21" s="13"/>
      <c r="L21" s="13"/>
      <c r="M21" s="30" t="str">
        <f t="shared" si="11"/>
        <v/>
      </c>
      <c r="N21" s="30" t="str">
        <f t="shared" si="11"/>
        <v/>
      </c>
      <c r="O21" s="30" t="str">
        <f t="shared" si="11"/>
        <v/>
      </c>
      <c r="P21" s="13"/>
      <c r="Q21" s="30" t="str">
        <f t="shared" si="11"/>
        <v/>
      </c>
      <c r="R21" s="13"/>
      <c r="S21" s="13"/>
      <c r="T21" s="30">
        <f t="shared" si="12"/>
        <v>1</v>
      </c>
      <c r="U21" s="30">
        <f t="shared" si="12"/>
        <v>1</v>
      </c>
      <c r="V21" s="13"/>
      <c r="W21" s="30" t="str">
        <f t="shared" si="12"/>
        <v/>
      </c>
      <c r="X21" s="30" t="str">
        <f t="shared" si="12"/>
        <v/>
      </c>
      <c r="Y21" s="13"/>
      <c r="Z21" s="13"/>
      <c r="AA21" s="13"/>
      <c r="AB21" s="12"/>
      <c r="AC21" s="12"/>
      <c r="AD21" s="12"/>
      <c r="AE21" s="12"/>
      <c r="AF21" s="13"/>
      <c r="AG21" s="13"/>
      <c r="AH21" s="14"/>
      <c r="AI21" s="14"/>
      <c r="AJ21" s="12"/>
      <c r="AK21" s="12"/>
      <c r="AL21" s="12"/>
      <c r="AM21" s="12"/>
      <c r="AN21" s="12"/>
      <c r="AO21" s="14"/>
      <c r="AP21" s="14"/>
      <c r="AQ21" s="12"/>
      <c r="AR21" s="12"/>
      <c r="AS21" s="12"/>
      <c r="AT21" s="12"/>
      <c r="AU21" s="12"/>
      <c r="AV21" s="14"/>
      <c r="AW21" s="14"/>
      <c r="AX21" s="12"/>
      <c r="AY21" s="12"/>
      <c r="AZ21" s="12"/>
      <c r="BA21" s="12"/>
      <c r="BB21" s="12"/>
      <c r="BC21" s="14"/>
      <c r="BD21" s="14"/>
      <c r="BE21" s="12"/>
      <c r="BF21" s="12"/>
      <c r="BG21" s="12"/>
      <c r="BH21" s="12"/>
      <c r="BI21" s="12"/>
      <c r="BJ21" s="14"/>
      <c r="BK21" s="14"/>
      <c r="BL21" s="10" t="str">
        <f>VLOOKUP(C21,'Sheet1 (2)'!$E$15:$G$32,3,FALSE)</f>
        <v>Mulyani, S.H.</v>
      </c>
      <c r="BM21" s="10" t="str">
        <f>VLOOKUP('Pelaksanaan-Mei-22'!C21,'Sheet1 (2)'!$E$15:$H$32,4,FALSE)</f>
        <v>Millia Sufia, S.E., S.H., M.M.</v>
      </c>
      <c r="BN21" s="10" t="s">
        <v>72</v>
      </c>
      <c r="BO21" s="56"/>
    </row>
    <row r="22" spans="1:67" s="18" customFormat="1" ht="27.75" customHeight="1">
      <c r="A22" s="55">
        <v>15</v>
      </c>
      <c r="B22" s="10" t="s">
        <v>62</v>
      </c>
      <c r="C22" s="10" t="s">
        <v>45</v>
      </c>
      <c r="D22" s="11">
        <v>44711</v>
      </c>
      <c r="E22" s="11">
        <f t="shared" si="6"/>
        <v>44712</v>
      </c>
      <c r="F22" s="30" t="str">
        <f t="shared" si="10"/>
        <v/>
      </c>
      <c r="G22" s="30" t="str">
        <f t="shared" si="10"/>
        <v/>
      </c>
      <c r="H22" s="30" t="str">
        <f t="shared" si="10"/>
        <v/>
      </c>
      <c r="I22" s="30" t="str">
        <f t="shared" si="10"/>
        <v/>
      </c>
      <c r="J22" s="30" t="str">
        <f t="shared" si="10"/>
        <v/>
      </c>
      <c r="K22" s="13"/>
      <c r="L22" s="13"/>
      <c r="M22" s="30" t="str">
        <f t="shared" ref="M22:Q23" si="13">IF(AND(M$6&gt;=$D22,M$6&lt;=$E22),1,"")</f>
        <v/>
      </c>
      <c r="N22" s="30" t="str">
        <f t="shared" si="13"/>
        <v/>
      </c>
      <c r="O22" s="30" t="str">
        <f t="shared" si="13"/>
        <v/>
      </c>
      <c r="P22" s="13"/>
      <c r="Q22" s="30" t="str">
        <f t="shared" si="13"/>
        <v/>
      </c>
      <c r="R22" s="13"/>
      <c r="S22" s="13"/>
      <c r="T22" s="30">
        <f t="shared" ref="T22:X23" si="14">IF(AND(T$6&gt;=$D22,T$6&lt;=$E22),1,"")</f>
        <v>1</v>
      </c>
      <c r="U22" s="30">
        <f t="shared" si="14"/>
        <v>1</v>
      </c>
      <c r="V22" s="13"/>
      <c r="W22" s="30" t="str">
        <f t="shared" si="14"/>
        <v/>
      </c>
      <c r="X22" s="30" t="str">
        <f t="shared" si="14"/>
        <v/>
      </c>
      <c r="Y22" s="13"/>
      <c r="Z22" s="13"/>
      <c r="AA22" s="13"/>
      <c r="AB22" s="12" t="str">
        <f>IF(AND(AB$6&gt;=$D11,AB$6&lt;=$E11),1,"")</f>
        <v/>
      </c>
      <c r="AC22" s="12" t="str">
        <f>IF(AND(AC$6&gt;=$D11,AC$6&lt;=$E11),1,"")</f>
        <v/>
      </c>
      <c r="AD22" s="12" t="str">
        <f>IF(AND(AD$6&gt;=$D11,AD$6&lt;=$E11),1,"")</f>
        <v/>
      </c>
      <c r="AE22" s="12" t="str">
        <f>IF(AND(AE$6&gt;=$D11,AE$6&lt;=$E11),1,"")</f>
        <v/>
      </c>
      <c r="AF22" s="13"/>
      <c r="AG22" s="13"/>
      <c r="AH22" s="14"/>
      <c r="AI22" s="14"/>
      <c r="AJ22" s="12" t="e">
        <f>IF(AND(AJ$6&gt;=$D11,AJ$6&lt;=$E11),1,"")</f>
        <v>#REF!</v>
      </c>
      <c r="AK22" s="12" t="e">
        <f>IF(AND(AK$6&gt;=$D11,AK$6&lt;=$E11),1,"")</f>
        <v>#REF!</v>
      </c>
      <c r="AL22" s="12" t="e">
        <f>IF(AND(AL$6&gt;=$D11,AL$6&lt;=$E11),1,"")</f>
        <v>#REF!</v>
      </c>
      <c r="AM22" s="12" t="e">
        <f>IF(AND(AM$6&gt;=$D11,AM$6&lt;=$E11),1,"")</f>
        <v>#REF!</v>
      </c>
      <c r="AN22" s="12" t="e">
        <f>IF(AND(AN$6&gt;=$D11,AN$6&lt;=$E11),1,"")</f>
        <v>#REF!</v>
      </c>
      <c r="AO22" s="14"/>
      <c r="AP22" s="14"/>
      <c r="AQ22" s="12"/>
      <c r="AR22" s="12"/>
      <c r="AS22" s="12"/>
      <c r="AT22" s="12"/>
      <c r="AU22" s="12"/>
      <c r="AV22" s="14"/>
      <c r="AW22" s="14"/>
      <c r="AX22" s="12"/>
      <c r="AY22" s="12"/>
      <c r="AZ22" s="12"/>
      <c r="BA22" s="12"/>
      <c r="BB22" s="12"/>
      <c r="BC22" s="14"/>
      <c r="BD22" s="14"/>
      <c r="BE22" s="12" t="e">
        <f>IF(AND(BE$6&gt;=$D11,BE$6&lt;=$E11),1,"")</f>
        <v>#REF!</v>
      </c>
      <c r="BF22" s="12" t="e">
        <f>IF(AND(BF$6&gt;=$D11,BF$6&lt;=$E11),1,"")</f>
        <v>#REF!</v>
      </c>
      <c r="BG22" s="12" t="e">
        <f>IF(AND(BG$6&gt;=$D11,BG$6&lt;=$E11),1,"")</f>
        <v>#REF!</v>
      </c>
      <c r="BH22" s="12" t="e">
        <f>IF(AND(BH$6&gt;=$D11,BH$6&lt;=$E11),1,"")</f>
        <v>#REF!</v>
      </c>
      <c r="BI22" s="12" t="e">
        <f>IF(AND(BI$6&gt;=$D11,BI$6&lt;=$E11),1,"")</f>
        <v>#REF!</v>
      </c>
      <c r="BJ22" s="14"/>
      <c r="BK22" s="14"/>
      <c r="BL22" s="10" t="str">
        <f>VLOOKUP(C22,'Sheet1 (2)'!$E$15:$G$32,3,FALSE)</f>
        <v>Yun Ridhwan, S.H.</v>
      </c>
      <c r="BM22" s="10" t="s">
        <v>87</v>
      </c>
      <c r="BN22" s="20" t="s">
        <v>68</v>
      </c>
      <c r="BO22" s="74"/>
    </row>
    <row r="23" spans="1:67" s="18" customFormat="1" ht="27.75" customHeight="1">
      <c r="A23" s="55">
        <v>16</v>
      </c>
      <c r="B23" s="10" t="s">
        <v>63</v>
      </c>
      <c r="C23" s="10" t="s">
        <v>37</v>
      </c>
      <c r="D23" s="11">
        <v>44711</v>
      </c>
      <c r="E23" s="11">
        <f t="shared" si="6"/>
        <v>44712</v>
      </c>
      <c r="F23" s="30" t="str">
        <f t="shared" ref="F23:J23" si="15">IF(AND(F$6&gt;=$D23,F$6&lt;=$E23),1,"")</f>
        <v/>
      </c>
      <c r="G23" s="30" t="str">
        <f t="shared" si="15"/>
        <v/>
      </c>
      <c r="H23" s="30" t="str">
        <f t="shared" si="15"/>
        <v/>
      </c>
      <c r="I23" s="30" t="str">
        <f t="shared" si="15"/>
        <v/>
      </c>
      <c r="J23" s="30" t="str">
        <f t="shared" si="15"/>
        <v/>
      </c>
      <c r="K23" s="13"/>
      <c r="L23" s="13"/>
      <c r="M23" s="30" t="str">
        <f t="shared" si="13"/>
        <v/>
      </c>
      <c r="N23" s="30" t="str">
        <f t="shared" si="13"/>
        <v/>
      </c>
      <c r="O23" s="30" t="str">
        <f t="shared" si="13"/>
        <v/>
      </c>
      <c r="P23" s="13"/>
      <c r="Q23" s="30" t="str">
        <f t="shared" si="13"/>
        <v/>
      </c>
      <c r="R23" s="13"/>
      <c r="S23" s="13"/>
      <c r="T23" s="30">
        <f t="shared" si="14"/>
        <v>1</v>
      </c>
      <c r="U23" s="30">
        <f t="shared" si="14"/>
        <v>1</v>
      </c>
      <c r="V23" s="13"/>
      <c r="W23" s="30" t="str">
        <f t="shared" si="14"/>
        <v/>
      </c>
      <c r="X23" s="30" t="str">
        <f t="shared" si="14"/>
        <v/>
      </c>
      <c r="Y23" s="13"/>
      <c r="Z23" s="13"/>
      <c r="AA23" s="13"/>
      <c r="AB23" s="12"/>
      <c r="AC23" s="12"/>
      <c r="AD23" s="12"/>
      <c r="AE23" s="12"/>
      <c r="AF23" s="13"/>
      <c r="AG23" s="13"/>
      <c r="AH23" s="14"/>
      <c r="AI23" s="14"/>
      <c r="AJ23" s="12"/>
      <c r="AK23" s="12"/>
      <c r="AL23" s="12"/>
      <c r="AM23" s="12"/>
      <c r="AN23" s="12"/>
      <c r="AO23" s="14"/>
      <c r="AP23" s="14"/>
      <c r="AQ23" s="12"/>
      <c r="AR23" s="12"/>
      <c r="AS23" s="12"/>
      <c r="AT23" s="12"/>
      <c r="AU23" s="12"/>
      <c r="AV23" s="14"/>
      <c r="AW23" s="14"/>
      <c r="AX23" s="12"/>
      <c r="AY23" s="12"/>
      <c r="AZ23" s="12"/>
      <c r="BA23" s="12"/>
      <c r="BB23" s="12"/>
      <c r="BC23" s="14"/>
      <c r="BD23" s="14"/>
      <c r="BE23" s="12"/>
      <c r="BF23" s="12"/>
      <c r="BG23" s="12"/>
      <c r="BH23" s="12"/>
      <c r="BI23" s="12"/>
      <c r="BJ23" s="14"/>
      <c r="BK23" s="14"/>
      <c r="BL23" s="10" t="str">
        <f>VLOOKUP(C23,'Sheet1 (2)'!$E$15:$G$32,3,FALSE)</f>
        <v>H. Kutung Saraini, S.Ag.</v>
      </c>
      <c r="BM23" s="10" t="str">
        <f>VLOOKUP('Pelaksanaan-Mei-22'!C23,'Sheet1 (2)'!$E$15:$H$32,4,FALSE)</f>
        <v>Listya Rahma, A.Md.</v>
      </c>
      <c r="BN23" s="10" t="s">
        <v>71</v>
      </c>
      <c r="BO23" s="56"/>
    </row>
    <row r="24" spans="1:67" s="18" customFormat="1" ht="27.75" customHeight="1">
      <c r="A24" s="55">
        <v>17</v>
      </c>
      <c r="B24" s="10" t="s">
        <v>36</v>
      </c>
      <c r="C24" s="10" t="s">
        <v>38</v>
      </c>
      <c r="D24" s="11">
        <v>44711</v>
      </c>
      <c r="E24" s="11">
        <f t="shared" si="6"/>
        <v>44712</v>
      </c>
      <c r="F24" s="30" t="str">
        <f t="shared" ref="F24:J25" si="16">IF(AND(F$6&gt;=$D24,F$6&lt;=$E24),1,"")</f>
        <v/>
      </c>
      <c r="G24" s="30" t="str">
        <f t="shared" si="16"/>
        <v/>
      </c>
      <c r="H24" s="30" t="str">
        <f t="shared" si="16"/>
        <v/>
      </c>
      <c r="I24" s="30" t="str">
        <f t="shared" si="16"/>
        <v/>
      </c>
      <c r="J24" s="30" t="str">
        <f t="shared" si="16"/>
        <v/>
      </c>
      <c r="K24" s="13"/>
      <c r="L24" s="13"/>
      <c r="M24" s="30" t="str">
        <f t="shared" ref="M24:Q25" si="17">IF(AND(M$6&gt;=$D24,M$6&lt;=$E24),1,"")</f>
        <v/>
      </c>
      <c r="N24" s="30" t="str">
        <f t="shared" si="17"/>
        <v/>
      </c>
      <c r="O24" s="30" t="str">
        <f t="shared" si="17"/>
        <v/>
      </c>
      <c r="P24" s="13"/>
      <c r="Q24" s="30" t="str">
        <f t="shared" si="17"/>
        <v/>
      </c>
      <c r="R24" s="13"/>
      <c r="S24" s="13"/>
      <c r="T24" s="30">
        <f t="shared" ref="T24:X25" si="18">IF(AND(T$6&gt;=$D24,T$6&lt;=$E24),1,"")</f>
        <v>1</v>
      </c>
      <c r="U24" s="30">
        <f t="shared" si="18"/>
        <v>1</v>
      </c>
      <c r="V24" s="13"/>
      <c r="W24" s="30" t="str">
        <f t="shared" si="18"/>
        <v/>
      </c>
      <c r="X24" s="30" t="str">
        <f t="shared" si="18"/>
        <v/>
      </c>
      <c r="Y24" s="13"/>
      <c r="Z24" s="13"/>
      <c r="AA24" s="13"/>
      <c r="AB24" s="12" t="str">
        <f>IF(AND(AB$6&gt;=$D25,AB$6&lt;=$E25),1,"")</f>
        <v/>
      </c>
      <c r="AC24" s="12" t="str">
        <f>IF(AND(AC$6&gt;=$D25,AC$6&lt;=$E25),1,"")</f>
        <v/>
      </c>
      <c r="AD24" s="12" t="str">
        <f>IF(AND(AD$6&gt;=$D25,AD$6&lt;=$E25),1,"")</f>
        <v/>
      </c>
      <c r="AE24" s="12" t="str">
        <f>IF(AND(AE$6&gt;=$D25,AE$6&lt;=$E25),1,"")</f>
        <v/>
      </c>
      <c r="AF24" s="13"/>
      <c r="AG24" s="13"/>
      <c r="AH24" s="14"/>
      <c r="AI24" s="14"/>
      <c r="AJ24" s="12" t="e">
        <f>IF(AND(AJ$6&gt;=$D25,AJ$6&lt;=$E25),1,"")</f>
        <v>#REF!</v>
      </c>
      <c r="AK24" s="12" t="e">
        <f>IF(AND(AK$6&gt;=$D25,AK$6&lt;=$E25),1,"")</f>
        <v>#REF!</v>
      </c>
      <c r="AL24" s="12" t="e">
        <f>IF(AND(AL$6&gt;=$D25,AL$6&lt;=$E25),1,"")</f>
        <v>#REF!</v>
      </c>
      <c r="AM24" s="12" t="e">
        <f>IF(AND(AM$6&gt;=$D25,AM$6&lt;=$E25),1,"")</f>
        <v>#REF!</v>
      </c>
      <c r="AN24" s="12" t="e">
        <f>IF(AND(AN$6&gt;=$D25,AN$6&lt;=$E25),1,"")</f>
        <v>#REF!</v>
      </c>
      <c r="AO24" s="14"/>
      <c r="AP24" s="14"/>
      <c r="AQ24" s="12"/>
      <c r="AR24" s="12"/>
      <c r="AS24" s="12"/>
      <c r="AT24" s="12"/>
      <c r="AU24" s="12"/>
      <c r="AV24" s="14"/>
      <c r="AW24" s="14"/>
      <c r="AX24" s="12"/>
      <c r="AY24" s="12"/>
      <c r="AZ24" s="12"/>
      <c r="BA24" s="12"/>
      <c r="BB24" s="12"/>
      <c r="BC24" s="14"/>
      <c r="BD24" s="14"/>
      <c r="BE24" s="12" t="e">
        <f>IF(AND(BE$6&gt;=$D25,BE$6&lt;=$E25),1,"")</f>
        <v>#REF!</v>
      </c>
      <c r="BF24" s="12" t="e">
        <f>IF(AND(BF$6&gt;=$D25,BF$6&lt;=$E25),1,"")</f>
        <v>#REF!</v>
      </c>
      <c r="BG24" s="12" t="e">
        <f>IF(AND(BG$6&gt;=$D25,BG$6&lt;=$E25),1,"")</f>
        <v>#REF!</v>
      </c>
      <c r="BH24" s="12" t="e">
        <f>IF(AND(BH$6&gt;=$D25,BH$6&lt;=$E25),1,"")</f>
        <v>#REF!</v>
      </c>
      <c r="BI24" s="12" t="e">
        <f>IF(AND(BI$6&gt;=$D25,BI$6&lt;=$E25),1,"")</f>
        <v>#REF!</v>
      </c>
      <c r="BJ24" s="14"/>
      <c r="BK24" s="14"/>
      <c r="BL24" s="10" t="str">
        <f>VLOOKUP(C24,'Sheet1 (2)'!$E$15:$G$32,3,FALSE)</f>
        <v>H. Damris, S.H.</v>
      </c>
      <c r="BM24" s="10" t="str">
        <f>VLOOKUP('Pelaksanaan-Mei-22'!C24,'Sheet1 (2)'!$E$15:$H$32,4,FALSE)</f>
        <v>Rifka Hidayat, S.H.</v>
      </c>
      <c r="BN24" s="98" t="s">
        <v>69</v>
      </c>
      <c r="BO24" s="100" t="s">
        <v>73</v>
      </c>
    </row>
    <row r="25" spans="1:67" s="18" customFormat="1" ht="27.75" customHeight="1" thickBot="1">
      <c r="A25" s="58">
        <v>18</v>
      </c>
      <c r="B25" s="59" t="s">
        <v>26</v>
      </c>
      <c r="C25" s="59" t="s">
        <v>28</v>
      </c>
      <c r="D25" s="60">
        <v>44711</v>
      </c>
      <c r="E25" s="60">
        <f t="shared" si="6"/>
        <v>44712</v>
      </c>
      <c r="F25" s="61" t="str">
        <f t="shared" si="16"/>
        <v/>
      </c>
      <c r="G25" s="61" t="str">
        <f t="shared" si="16"/>
        <v/>
      </c>
      <c r="H25" s="61" t="str">
        <f t="shared" si="16"/>
        <v/>
      </c>
      <c r="I25" s="61" t="str">
        <f t="shared" si="16"/>
        <v/>
      </c>
      <c r="J25" s="61" t="str">
        <f t="shared" si="16"/>
        <v/>
      </c>
      <c r="K25" s="62"/>
      <c r="L25" s="62"/>
      <c r="M25" s="61" t="str">
        <f t="shared" si="17"/>
        <v/>
      </c>
      <c r="N25" s="61" t="str">
        <f t="shared" si="17"/>
        <v/>
      </c>
      <c r="O25" s="61" t="str">
        <f t="shared" si="17"/>
        <v/>
      </c>
      <c r="P25" s="62"/>
      <c r="Q25" s="61" t="str">
        <f t="shared" si="17"/>
        <v/>
      </c>
      <c r="R25" s="62"/>
      <c r="S25" s="62"/>
      <c r="T25" s="61">
        <f t="shared" si="18"/>
        <v>1</v>
      </c>
      <c r="U25" s="61">
        <f t="shared" si="18"/>
        <v>1</v>
      </c>
      <c r="V25" s="62"/>
      <c r="W25" s="61" t="str">
        <f t="shared" si="18"/>
        <v/>
      </c>
      <c r="X25" s="61" t="str">
        <f t="shared" si="18"/>
        <v/>
      </c>
      <c r="Y25" s="62"/>
      <c r="Z25" s="62"/>
      <c r="AA25" s="62"/>
      <c r="AB25" s="63"/>
      <c r="AC25" s="63"/>
      <c r="AD25" s="63"/>
      <c r="AE25" s="63"/>
      <c r="AF25" s="62"/>
      <c r="AG25" s="62"/>
      <c r="AH25" s="64"/>
      <c r="AI25" s="64"/>
      <c r="AJ25" s="63"/>
      <c r="AK25" s="63"/>
      <c r="AL25" s="63"/>
      <c r="AM25" s="63"/>
      <c r="AN25" s="63"/>
      <c r="AO25" s="64"/>
      <c r="AP25" s="64"/>
      <c r="AQ25" s="63"/>
      <c r="AR25" s="63"/>
      <c r="AS25" s="63"/>
      <c r="AT25" s="63"/>
      <c r="AU25" s="63"/>
      <c r="AV25" s="64"/>
      <c r="AW25" s="64"/>
      <c r="AX25" s="63"/>
      <c r="AY25" s="63"/>
      <c r="AZ25" s="63"/>
      <c r="BA25" s="63"/>
      <c r="BB25" s="63"/>
      <c r="BC25" s="64"/>
      <c r="BD25" s="64"/>
      <c r="BE25" s="63"/>
      <c r="BF25" s="63"/>
      <c r="BG25" s="63"/>
      <c r="BH25" s="63"/>
      <c r="BI25" s="63"/>
      <c r="BJ25" s="64"/>
      <c r="BK25" s="64"/>
      <c r="BL25" s="59" t="str">
        <f>VLOOKUP(C25,'Sheet1 (2)'!$E$15:$G$32,3,FALSE)</f>
        <v>Masdi, S.H.</v>
      </c>
      <c r="BM25" s="59" t="str">
        <f>VLOOKUP('Pelaksanaan-Mei-22'!C25,'Sheet1 (2)'!$E$15:$H$32,4,FALSE)</f>
        <v>Muhammad Andi Purwanto, A.Md.T.</v>
      </c>
      <c r="BN25" s="99"/>
      <c r="BO25" s="101"/>
    </row>
    <row r="26" spans="1:67" ht="13.5" customHeight="1"/>
    <row r="27" spans="1:67" ht="13.5" customHeight="1">
      <c r="A27" s="2" t="s">
        <v>4</v>
      </c>
    </row>
    <row r="28" spans="1:67" ht="13.5" customHeight="1">
      <c r="A28" s="21"/>
      <c r="B28" s="1" t="s">
        <v>5</v>
      </c>
      <c r="C28" s="1"/>
    </row>
    <row r="29" spans="1:67" ht="13.5" customHeight="1">
      <c r="A29" s="19"/>
      <c r="B29" s="1" t="s">
        <v>6</v>
      </c>
      <c r="C29" s="31"/>
      <c r="Y29" s="2"/>
    </row>
    <row r="30" spans="1:67" ht="12.75">
      <c r="C30" s="32"/>
      <c r="Y30" s="2"/>
    </row>
    <row r="31" spans="1:67" ht="12.75">
      <c r="C31" s="32"/>
    </row>
    <row r="32" spans="1:67" ht="12.75">
      <c r="C32" s="32"/>
    </row>
    <row r="33" spans="3:3">
      <c r="C33" s="33"/>
    </row>
  </sheetData>
  <mergeCells count="26">
    <mergeCell ref="BN24:BN25"/>
    <mergeCell ref="BO24:BO25"/>
    <mergeCell ref="T5:U5"/>
    <mergeCell ref="F4:U4"/>
    <mergeCell ref="BL4:BM4"/>
    <mergeCell ref="BN4:BO4"/>
    <mergeCell ref="V4:Z4"/>
    <mergeCell ref="BN12:BN13"/>
    <mergeCell ref="BO12:BO13"/>
    <mergeCell ref="BN18:BN19"/>
    <mergeCell ref="BO18:BO19"/>
    <mergeCell ref="F5:L5"/>
    <mergeCell ref="M5:S5"/>
    <mergeCell ref="AA5:AG5"/>
    <mergeCell ref="AH5:AI5"/>
    <mergeCell ref="AJ5:AP5"/>
    <mergeCell ref="AQ5:AW5"/>
    <mergeCell ref="AX5:BD5"/>
    <mergeCell ref="BE5:BK5"/>
    <mergeCell ref="A1:BK1"/>
    <mergeCell ref="A2:BK2"/>
    <mergeCell ref="A4:A7"/>
    <mergeCell ref="B4:B7"/>
    <mergeCell ref="C4:C7"/>
    <mergeCell ref="D4:D7"/>
    <mergeCell ref="E4:E7"/>
  </mergeCells>
  <conditionalFormatting sqref="K8:L25 R8:S25 Y8:BK25">
    <cfRule type="cellIs" dxfId="3" priority="4" stopIfTrue="1" operator="equal">
      <formula>1</formula>
    </cfRule>
  </conditionalFormatting>
  <conditionalFormatting sqref="F8:J25 M8:O25 T8:U25 Q8:Q25 W8:X25">
    <cfRule type="cellIs" dxfId="2" priority="3" stopIfTrue="1" operator="equal">
      <formula>1</formula>
    </cfRule>
  </conditionalFormatting>
  <conditionalFormatting sqref="P8:P25">
    <cfRule type="cellIs" dxfId="1" priority="2" stopIfTrue="1" operator="equal">
      <formula>1</formula>
    </cfRule>
  </conditionalFormatting>
  <conditionalFormatting sqref="V8:V25">
    <cfRule type="cellIs" dxfId="0" priority="1" stopIfTrue="1" operator="equal">
      <formula>1</formula>
    </cfRule>
  </conditionalFormatting>
  <printOptions horizontalCentered="1"/>
  <pageMargins left="0.23622047244094491" right="0.23622047244094491" top="0.55118110236220474" bottom="0.47244094488188981" header="0.27559055118110237" footer="0.23622047244094491"/>
  <pageSetup paperSize="9" scale="61" orientation="landscape" horizontalDpi="4294967293" r:id="rId1"/>
  <headerFooter alignWithMargins="0">
    <oddFooter>&amp;L&amp;F&amp;C&amp;D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4B6D3-9716-4B10-84F0-7E630936A98E}">
  <dimension ref="B5:J53"/>
  <sheetViews>
    <sheetView tabSelected="1" topLeftCell="A18" zoomScale="70" zoomScaleNormal="70" workbookViewId="0">
      <selection activeCell="G34" sqref="G34"/>
    </sheetView>
  </sheetViews>
  <sheetFormatPr defaultRowHeight="15"/>
  <cols>
    <col min="1" max="1" width="4.7109375" customWidth="1"/>
    <col min="2" max="2" width="2.85546875" customWidth="1"/>
    <col min="3" max="4" width="14.85546875" customWidth="1"/>
    <col min="5" max="5" width="18" bestFit="1" customWidth="1"/>
    <col min="6" max="6" width="31.7109375" customWidth="1"/>
    <col min="7" max="7" width="21" bestFit="1" customWidth="1"/>
    <col min="8" max="8" width="22.42578125" bestFit="1" customWidth="1"/>
    <col min="9" max="9" width="16" bestFit="1" customWidth="1"/>
    <col min="10" max="10" width="24" customWidth="1"/>
  </cols>
  <sheetData>
    <row r="5" spans="2:10">
      <c r="F5" t="s">
        <v>24</v>
      </c>
      <c r="G5" t="s">
        <v>50</v>
      </c>
      <c r="H5" t="s">
        <v>55</v>
      </c>
    </row>
    <row r="6" spans="2:10">
      <c r="F6" s="41" t="s">
        <v>32</v>
      </c>
      <c r="G6" s="41" t="s">
        <v>48</v>
      </c>
      <c r="H6" s="41" t="s">
        <v>51</v>
      </c>
    </row>
    <row r="7" spans="2:10">
      <c r="F7" s="41" t="s">
        <v>36</v>
      </c>
      <c r="G7" s="41" t="s">
        <v>61</v>
      </c>
      <c r="H7" s="41" t="s">
        <v>56</v>
      </c>
    </row>
    <row r="8" spans="2:10">
      <c r="F8" s="41" t="s">
        <v>26</v>
      </c>
      <c r="G8" s="41" t="s">
        <v>60</v>
      </c>
      <c r="H8" s="41" t="s">
        <v>58</v>
      </c>
    </row>
    <row r="9" spans="2:10">
      <c r="F9" t="s">
        <v>43</v>
      </c>
      <c r="G9" t="s">
        <v>54</v>
      </c>
      <c r="H9" t="s">
        <v>64</v>
      </c>
      <c r="J9" t="s">
        <v>101</v>
      </c>
    </row>
    <row r="10" spans="2:10">
      <c r="F10" t="s">
        <v>62</v>
      </c>
      <c r="G10" t="s">
        <v>59</v>
      </c>
      <c r="H10" t="s">
        <v>65</v>
      </c>
    </row>
    <row r="11" spans="2:10">
      <c r="F11" t="s">
        <v>63</v>
      </c>
      <c r="G11" t="s">
        <v>66</v>
      </c>
      <c r="H11" t="s">
        <v>67</v>
      </c>
    </row>
    <row r="15" spans="2:10">
      <c r="B15">
        <v>1</v>
      </c>
      <c r="C15" s="36">
        <v>44704</v>
      </c>
      <c r="D15" s="36">
        <f t="shared" ref="D15:D32" si="0">C15+1</f>
        <v>44705</v>
      </c>
      <c r="E15" s="37" t="s">
        <v>31</v>
      </c>
      <c r="F15" s="37" t="s">
        <v>101</v>
      </c>
      <c r="G15" s="37" t="s">
        <v>55</v>
      </c>
      <c r="H15" t="s">
        <v>83</v>
      </c>
      <c r="I15" s="37" t="s">
        <v>70</v>
      </c>
    </row>
    <row r="16" spans="2:10">
      <c r="B16">
        <v>2</v>
      </c>
      <c r="C16" s="34">
        <v>44699</v>
      </c>
      <c r="D16" s="36">
        <f t="shared" si="0"/>
        <v>44700</v>
      </c>
      <c r="E16" s="35" t="s">
        <v>33</v>
      </c>
      <c r="F16" s="35" t="s">
        <v>32</v>
      </c>
      <c r="G16" s="35" t="s">
        <v>51</v>
      </c>
      <c r="H16" t="s">
        <v>89</v>
      </c>
      <c r="I16" s="35" t="s">
        <v>69</v>
      </c>
    </row>
    <row r="17" spans="2:9">
      <c r="B17">
        <v>3</v>
      </c>
      <c r="C17" s="38">
        <v>44711</v>
      </c>
      <c r="D17" s="36">
        <f t="shared" si="0"/>
        <v>44712</v>
      </c>
      <c r="E17" s="39" t="s">
        <v>27</v>
      </c>
      <c r="F17" s="39" t="s">
        <v>32</v>
      </c>
      <c r="G17" s="42" t="s">
        <v>48</v>
      </c>
      <c r="H17" t="s">
        <v>57</v>
      </c>
      <c r="I17" s="39" t="s">
        <v>70</v>
      </c>
    </row>
    <row r="18" spans="2:9">
      <c r="B18">
        <v>4</v>
      </c>
      <c r="C18" s="36">
        <v>44704</v>
      </c>
      <c r="D18" s="36">
        <f t="shared" si="0"/>
        <v>44705</v>
      </c>
      <c r="E18" s="37" t="s">
        <v>41</v>
      </c>
      <c r="F18" s="37" t="s">
        <v>32</v>
      </c>
      <c r="G18" s="37" t="s">
        <v>48</v>
      </c>
      <c r="H18" t="s">
        <v>87</v>
      </c>
      <c r="I18" s="37" t="s">
        <v>69</v>
      </c>
    </row>
    <row r="19" spans="2:9">
      <c r="B19">
        <v>5</v>
      </c>
      <c r="C19" s="36">
        <v>44704</v>
      </c>
      <c r="D19" s="36">
        <f t="shared" si="0"/>
        <v>44705</v>
      </c>
      <c r="E19" s="37" t="s">
        <v>42</v>
      </c>
      <c r="F19" s="37" t="s">
        <v>36</v>
      </c>
      <c r="G19" s="37" t="s">
        <v>56</v>
      </c>
      <c r="H19" t="s">
        <v>52</v>
      </c>
      <c r="I19" s="37" t="s">
        <v>72</v>
      </c>
    </row>
    <row r="20" spans="2:9">
      <c r="B20">
        <v>6</v>
      </c>
      <c r="C20" s="34">
        <v>44699</v>
      </c>
      <c r="D20" s="36">
        <f t="shared" si="0"/>
        <v>44700</v>
      </c>
      <c r="E20" s="35" t="s">
        <v>39</v>
      </c>
      <c r="F20" s="35" t="s">
        <v>36</v>
      </c>
      <c r="G20" s="35" t="s">
        <v>61</v>
      </c>
      <c r="H20" t="s">
        <v>80</v>
      </c>
      <c r="I20" s="35" t="s">
        <v>72</v>
      </c>
    </row>
    <row r="21" spans="2:9">
      <c r="B21">
        <v>7</v>
      </c>
      <c r="C21" s="38">
        <v>44711</v>
      </c>
      <c r="D21" s="36">
        <f t="shared" si="0"/>
        <v>44712</v>
      </c>
      <c r="E21" s="39" t="s">
        <v>38</v>
      </c>
      <c r="F21" s="39" t="s">
        <v>36</v>
      </c>
      <c r="G21" s="42" t="s">
        <v>61</v>
      </c>
      <c r="H21" t="s">
        <v>82</v>
      </c>
      <c r="I21" s="39" t="s">
        <v>69</v>
      </c>
    </row>
    <row r="22" spans="2:9">
      <c r="B22">
        <v>8</v>
      </c>
      <c r="C22" s="34">
        <v>44699</v>
      </c>
      <c r="D22" s="36">
        <f t="shared" si="0"/>
        <v>44700</v>
      </c>
      <c r="E22" s="35" t="s">
        <v>30</v>
      </c>
      <c r="F22" s="35" t="s">
        <v>26</v>
      </c>
      <c r="G22" s="35" t="s">
        <v>60</v>
      </c>
      <c r="H22" t="s">
        <v>81</v>
      </c>
      <c r="I22" s="35" t="s">
        <v>71</v>
      </c>
    </row>
    <row r="23" spans="2:9">
      <c r="B23">
        <v>9</v>
      </c>
      <c r="C23" s="36">
        <v>44704</v>
      </c>
      <c r="D23" s="36">
        <f t="shared" si="0"/>
        <v>44705</v>
      </c>
      <c r="E23" s="37" t="s">
        <v>40</v>
      </c>
      <c r="F23" s="37" t="s">
        <v>26</v>
      </c>
      <c r="G23" s="37" t="s">
        <v>65</v>
      </c>
      <c r="H23" t="s">
        <v>57</v>
      </c>
      <c r="I23" s="37" t="s">
        <v>69</v>
      </c>
    </row>
    <row r="24" spans="2:9">
      <c r="B24">
        <v>10</v>
      </c>
      <c r="C24" s="38">
        <v>44711</v>
      </c>
      <c r="D24" s="36">
        <f t="shared" si="0"/>
        <v>44712</v>
      </c>
      <c r="E24" s="39" t="s">
        <v>28</v>
      </c>
      <c r="F24" s="39" t="s">
        <v>26</v>
      </c>
      <c r="G24" s="42" t="s">
        <v>60</v>
      </c>
      <c r="H24" t="s">
        <v>94</v>
      </c>
      <c r="I24" s="39" t="s">
        <v>69</v>
      </c>
    </row>
    <row r="25" spans="2:9">
      <c r="B25">
        <v>11</v>
      </c>
      <c r="C25" s="34">
        <v>44699</v>
      </c>
      <c r="D25" s="36">
        <f t="shared" si="0"/>
        <v>44700</v>
      </c>
      <c r="E25" s="35" t="s">
        <v>29</v>
      </c>
      <c r="F25" s="35" t="s">
        <v>43</v>
      </c>
      <c r="G25" s="35" t="s">
        <v>54</v>
      </c>
      <c r="H25" t="s">
        <v>88</v>
      </c>
      <c r="I25" s="35" t="s">
        <v>70</v>
      </c>
    </row>
    <row r="26" spans="2:9">
      <c r="B26">
        <v>12</v>
      </c>
      <c r="C26" s="36">
        <v>44704</v>
      </c>
      <c r="D26" s="36">
        <f t="shared" si="0"/>
        <v>44705</v>
      </c>
      <c r="E26" s="37" t="s">
        <v>44</v>
      </c>
      <c r="F26" s="37" t="s">
        <v>43</v>
      </c>
      <c r="G26" s="43" t="s">
        <v>50</v>
      </c>
      <c r="H26" t="s">
        <v>90</v>
      </c>
      <c r="I26" s="37" t="s">
        <v>68</v>
      </c>
    </row>
    <row r="27" spans="2:9">
      <c r="B27">
        <v>13</v>
      </c>
      <c r="C27" s="38">
        <v>44711</v>
      </c>
      <c r="D27" s="36">
        <f t="shared" si="0"/>
        <v>44712</v>
      </c>
      <c r="E27" s="39" t="s">
        <v>35</v>
      </c>
      <c r="F27" s="39" t="s">
        <v>43</v>
      </c>
      <c r="G27" s="39" t="s">
        <v>64</v>
      </c>
      <c r="H27" t="s">
        <v>84</v>
      </c>
      <c r="I27" s="39" t="s">
        <v>72</v>
      </c>
    </row>
    <row r="28" spans="2:9">
      <c r="B28">
        <v>14</v>
      </c>
      <c r="C28" s="34">
        <v>44699</v>
      </c>
      <c r="D28" s="36">
        <f t="shared" si="0"/>
        <v>44700</v>
      </c>
      <c r="E28" s="35" t="s">
        <v>46</v>
      </c>
      <c r="F28" s="35" t="s">
        <v>62</v>
      </c>
      <c r="G28" s="35" t="s">
        <v>59</v>
      </c>
      <c r="H28" t="s">
        <v>93</v>
      </c>
      <c r="I28" s="35" t="s">
        <v>68</v>
      </c>
    </row>
    <row r="29" spans="2:9">
      <c r="B29">
        <v>15</v>
      </c>
      <c r="C29" s="38">
        <v>44711</v>
      </c>
      <c r="D29" s="36">
        <f t="shared" si="0"/>
        <v>44712</v>
      </c>
      <c r="E29" s="39" t="s">
        <v>45</v>
      </c>
      <c r="F29" s="39" t="s">
        <v>62</v>
      </c>
      <c r="G29" s="40" t="s">
        <v>65</v>
      </c>
      <c r="H29" t="s">
        <v>87</v>
      </c>
      <c r="I29" s="39" t="s">
        <v>68</v>
      </c>
    </row>
    <row r="30" spans="2:9">
      <c r="B30">
        <v>16</v>
      </c>
      <c r="C30" s="36">
        <v>44704</v>
      </c>
      <c r="D30" s="36">
        <f t="shared" si="0"/>
        <v>44705</v>
      </c>
      <c r="E30" s="37" t="s">
        <v>25</v>
      </c>
      <c r="F30" s="37" t="s">
        <v>63</v>
      </c>
      <c r="G30" s="37" t="s">
        <v>66</v>
      </c>
      <c r="H30" t="s">
        <v>53</v>
      </c>
      <c r="I30" s="37" t="s">
        <v>71</v>
      </c>
    </row>
    <row r="31" spans="2:9">
      <c r="B31">
        <v>17</v>
      </c>
      <c r="C31" s="38">
        <v>44711</v>
      </c>
      <c r="D31" s="36">
        <f t="shared" si="0"/>
        <v>44712</v>
      </c>
      <c r="E31" s="39" t="s">
        <v>37</v>
      </c>
      <c r="F31" s="39" t="s">
        <v>63</v>
      </c>
      <c r="G31" s="40" t="s">
        <v>67</v>
      </c>
      <c r="H31" t="s">
        <v>86</v>
      </c>
      <c r="I31" s="39" t="s">
        <v>71</v>
      </c>
    </row>
    <row r="32" spans="2:9">
      <c r="B32">
        <v>18</v>
      </c>
      <c r="C32" s="34">
        <v>44699</v>
      </c>
      <c r="D32" s="36">
        <f t="shared" si="0"/>
        <v>44700</v>
      </c>
      <c r="E32" s="35" t="s">
        <v>34</v>
      </c>
      <c r="F32" s="35" t="s">
        <v>63</v>
      </c>
      <c r="G32" s="35" t="s">
        <v>66</v>
      </c>
      <c r="H32" t="s">
        <v>49</v>
      </c>
      <c r="I32" s="35" t="s">
        <v>69</v>
      </c>
    </row>
    <row r="34" spans="5:10">
      <c r="E34" t="s">
        <v>61</v>
      </c>
      <c r="F34" s="75" t="s">
        <v>50</v>
      </c>
      <c r="G34" s="76">
        <f t="shared" ref="G34:G47" si="1">COUNTIF($G$15:$G$32,F34)</f>
        <v>1</v>
      </c>
      <c r="I34" s="75" t="s">
        <v>89</v>
      </c>
      <c r="J34" s="76">
        <f t="shared" ref="J34:J53" si="2">COUNTIF($H$16:$H$32,I34)</f>
        <v>1</v>
      </c>
    </row>
    <row r="35" spans="5:10">
      <c r="E35" t="s">
        <v>60</v>
      </c>
      <c r="F35" s="75" t="s">
        <v>48</v>
      </c>
      <c r="G35" s="77">
        <f t="shared" si="1"/>
        <v>2</v>
      </c>
      <c r="I35" s="75" t="s">
        <v>91</v>
      </c>
      <c r="J35" s="76">
        <f t="shared" si="2"/>
        <v>0</v>
      </c>
    </row>
    <row r="36" spans="5:10">
      <c r="E36" t="s">
        <v>54</v>
      </c>
      <c r="F36" s="75" t="s">
        <v>61</v>
      </c>
      <c r="G36" s="77">
        <f t="shared" si="1"/>
        <v>2</v>
      </c>
      <c r="I36" s="75" t="s">
        <v>84</v>
      </c>
      <c r="J36" s="76">
        <f t="shared" si="2"/>
        <v>1</v>
      </c>
    </row>
    <row r="37" spans="5:10">
      <c r="E37" t="s">
        <v>59</v>
      </c>
      <c r="F37" s="75" t="s">
        <v>60</v>
      </c>
      <c r="G37" s="77">
        <f t="shared" si="1"/>
        <v>2</v>
      </c>
      <c r="I37" s="75" t="s">
        <v>87</v>
      </c>
      <c r="J37" s="76">
        <f t="shared" si="2"/>
        <v>2</v>
      </c>
    </row>
    <row r="38" spans="5:10">
      <c r="E38" t="s">
        <v>51</v>
      </c>
      <c r="F38" s="75" t="s">
        <v>54</v>
      </c>
      <c r="G38" s="76">
        <f t="shared" si="1"/>
        <v>1</v>
      </c>
      <c r="I38" s="75" t="s">
        <v>52</v>
      </c>
      <c r="J38" s="76">
        <f t="shared" si="2"/>
        <v>1</v>
      </c>
    </row>
    <row r="39" spans="5:10">
      <c r="E39" t="s">
        <v>66</v>
      </c>
      <c r="F39" s="75" t="s">
        <v>59</v>
      </c>
      <c r="G39" s="76">
        <f t="shared" si="1"/>
        <v>1</v>
      </c>
      <c r="I39" s="75" t="s">
        <v>80</v>
      </c>
      <c r="J39" s="76">
        <f t="shared" si="2"/>
        <v>1</v>
      </c>
    </row>
    <row r="40" spans="5:10">
      <c r="F40" s="75" t="s">
        <v>66</v>
      </c>
      <c r="G40" s="77">
        <f t="shared" si="1"/>
        <v>2</v>
      </c>
      <c r="I40" s="75" t="s">
        <v>82</v>
      </c>
      <c r="J40" s="76">
        <f t="shared" si="2"/>
        <v>1</v>
      </c>
    </row>
    <row r="41" spans="5:10">
      <c r="F41" s="75" t="s">
        <v>55</v>
      </c>
      <c r="G41" s="76">
        <f t="shared" si="1"/>
        <v>1</v>
      </c>
      <c r="I41" s="75" t="s">
        <v>81</v>
      </c>
      <c r="J41" s="76">
        <f t="shared" si="2"/>
        <v>1</v>
      </c>
    </row>
    <row r="42" spans="5:10">
      <c r="F42" s="75" t="s">
        <v>51</v>
      </c>
      <c r="G42" s="76">
        <f t="shared" si="1"/>
        <v>1</v>
      </c>
      <c r="I42" s="75" t="s">
        <v>57</v>
      </c>
      <c r="J42" s="76">
        <f t="shared" si="2"/>
        <v>2</v>
      </c>
    </row>
    <row r="43" spans="5:10">
      <c r="F43" s="75" t="s">
        <v>56</v>
      </c>
      <c r="G43" s="76">
        <f t="shared" si="1"/>
        <v>1</v>
      </c>
      <c r="I43" s="75" t="s">
        <v>94</v>
      </c>
      <c r="J43" s="76">
        <f t="shared" si="2"/>
        <v>1</v>
      </c>
    </row>
    <row r="44" spans="5:10">
      <c r="F44" s="75" t="s">
        <v>58</v>
      </c>
      <c r="G44" s="76">
        <f t="shared" si="1"/>
        <v>0</v>
      </c>
      <c r="I44" s="75" t="s">
        <v>88</v>
      </c>
      <c r="J44" s="76">
        <f t="shared" si="2"/>
        <v>1</v>
      </c>
    </row>
    <row r="45" spans="5:10">
      <c r="F45" s="75" t="s">
        <v>64</v>
      </c>
      <c r="G45" s="76">
        <f t="shared" si="1"/>
        <v>1</v>
      </c>
      <c r="I45" s="75" t="s">
        <v>90</v>
      </c>
      <c r="J45" s="76">
        <f t="shared" si="2"/>
        <v>1</v>
      </c>
    </row>
    <row r="46" spans="5:10">
      <c r="F46" s="75" t="s">
        <v>65</v>
      </c>
      <c r="G46" s="78">
        <f t="shared" si="1"/>
        <v>2</v>
      </c>
      <c r="I46" s="75" t="s">
        <v>83</v>
      </c>
      <c r="J46" s="76">
        <f t="shared" si="2"/>
        <v>0</v>
      </c>
    </row>
    <row r="47" spans="5:10">
      <c r="F47" s="75" t="s">
        <v>67</v>
      </c>
      <c r="G47" s="76">
        <f t="shared" si="1"/>
        <v>1</v>
      </c>
      <c r="I47" s="75" t="s">
        <v>93</v>
      </c>
      <c r="J47" s="76">
        <f t="shared" si="2"/>
        <v>1</v>
      </c>
    </row>
    <row r="48" spans="5:10">
      <c r="I48" s="75" t="s">
        <v>87</v>
      </c>
      <c r="J48" s="77">
        <f t="shared" si="2"/>
        <v>2</v>
      </c>
    </row>
    <row r="49" spans="9:10">
      <c r="I49" s="75" t="s">
        <v>53</v>
      </c>
      <c r="J49" s="76">
        <f t="shared" si="2"/>
        <v>1</v>
      </c>
    </row>
    <row r="50" spans="9:10">
      <c r="I50" s="75" t="s">
        <v>86</v>
      </c>
      <c r="J50" s="76">
        <f t="shared" si="2"/>
        <v>1</v>
      </c>
    </row>
    <row r="51" spans="9:10">
      <c r="I51" s="75" t="s">
        <v>49</v>
      </c>
      <c r="J51" s="76">
        <f t="shared" si="2"/>
        <v>1</v>
      </c>
    </row>
    <row r="52" spans="9:10">
      <c r="I52" s="75" t="s">
        <v>92</v>
      </c>
      <c r="J52" s="77">
        <f t="shared" si="2"/>
        <v>0</v>
      </c>
    </row>
    <row r="53" spans="9:10">
      <c r="I53" s="75" t="s">
        <v>85</v>
      </c>
      <c r="J53" s="77">
        <f t="shared" si="2"/>
        <v>0</v>
      </c>
    </row>
  </sheetData>
  <sortState ref="C15:J32">
    <sortCondition ref="E15:E32" customList="PA Padang Panjang,PA Koto Baru,PA Painan,PA Tanjung Pati,PA Lubuk Sikaping,PA Talu,PA Lubuk Basung,PA Bukittinggi,PA Payakumbuh,PA Maninjau,PA Batusangkar,PA Muara Labuh,PA Sawahlunto,PA Sijunjung,PA Pulau Punjung,PA Padang,PA Pariaman,PA Solok"/>
  </sortState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Warreg-Mei-22</vt:lpstr>
      <vt:lpstr>Pelaksanaan-Mei-22</vt:lpstr>
      <vt:lpstr>Sheet1 (2)</vt:lpstr>
      <vt:lpstr>'Pelaksanaan-Mei-22'!Print_Area</vt:lpstr>
      <vt:lpstr>'Warreg-Mei-22'!Print_Area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Rifka Hidayat</dc:creator>
  <cp:lastModifiedBy>Rifka Hidayat</cp:lastModifiedBy>
  <cp:lastPrinted>2022-05-17T09:12:23Z</cp:lastPrinted>
  <dcterms:created xsi:type="dcterms:W3CDTF">2021-06-07T13:43:55Z</dcterms:created>
  <dcterms:modified xsi:type="dcterms:W3CDTF">2022-05-18T08:38:30Z</dcterms:modified>
</cp:coreProperties>
</file>