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-EFRI\Dropbox\WORK2022\"/>
    </mc:Choice>
  </mc:AlternateContent>
  <xr:revisionPtr revIDLastSave="0" documentId="13_ncr:1_{E92DDE5B-4742-4A4E-85F7-588A777ACC19}" xr6:coauthVersionLast="36" xr6:coauthVersionMax="36" xr10:uidLastSave="{00000000-0000-0000-0000-000000000000}"/>
  <bookViews>
    <workbookView xWindow="-120" yWindow="-120" windowWidth="29040" windowHeight="15990" tabRatio="1000" xr2:uid="{00000000-000D-0000-FFFF-FFFF00000000}"/>
  </bookViews>
  <sheets>
    <sheet name="Tahunan sMT2 2021c " sheetId="29" r:id="rId1"/>
    <sheet name="Tahunan sMT2 2021b" sheetId="27" r:id="rId2"/>
    <sheet name="Tahunan sMT2 2022a" sheetId="26" r:id="rId3"/>
    <sheet name="Tahunan tahun 2019a" sheetId="23" r:id="rId4"/>
    <sheet name="Tahunan2019b" sheetId="24" r:id="rId5"/>
    <sheet name="Tahunan 2019c" sheetId="25" r:id="rId6"/>
    <sheet name="Tahunan sMT1 2021a" sheetId="19" r:id="rId7"/>
    <sheet name="Tahunan sMT1 2021b" sheetId="20" r:id="rId8"/>
    <sheet name="Tahunan sMT1 2021c" sheetId="21" r:id="rId9"/>
    <sheet name="Tahunan sMT1 2019 a" sheetId="16" r:id="rId10"/>
    <sheet name="Tahunan sMT1 2019 c" sheetId="18" r:id="rId11"/>
    <sheet name="Tahunan sMT1 2019b " sheetId="17" r:id="rId12"/>
    <sheet name="Sheet4" sheetId="22" r:id="rId13"/>
    <sheet name="Tahunan 2019 a" sheetId="13" r:id="rId14"/>
    <sheet name="Tahunan 2019 b" sheetId="14" r:id="rId15"/>
    <sheet name="Tahunan 2019 c" sheetId="15" r:id="rId16"/>
    <sheet name="April1" sheetId="10" r:id="rId17"/>
    <sheet name="April2" sheetId="11" r:id="rId18"/>
    <sheet name="April3" sheetId="12" r:id="rId19"/>
    <sheet name="Maret1" sheetId="7" r:id="rId20"/>
    <sheet name="Maret2" sheetId="8" r:id="rId21"/>
    <sheet name="Maret3" sheetId="9" r:id="rId22"/>
    <sheet name="Februari 1" sheetId="4" r:id="rId23"/>
    <sheet name="Februari 2" sheetId="5" r:id="rId24"/>
    <sheet name="Februari 3" sheetId="6" r:id="rId25"/>
    <sheet name="Januari 1" sheetId="1" r:id="rId26"/>
    <sheet name="Januari2" sheetId="2" r:id="rId27"/>
    <sheet name="Januari3" sheetId="3" r:id="rId28"/>
  </sheets>
  <definedNames>
    <definedName name="_xlnm.Print_Area" localSheetId="16">April1!$A$1:$G$90</definedName>
    <definedName name="_xlnm.Print_Area" localSheetId="17">April2!$A$1:$AC$85</definedName>
    <definedName name="_xlnm.Print_Area" localSheetId="18">April3!$B$1:$S$76</definedName>
    <definedName name="_xlnm.Print_Area" localSheetId="22">'Februari 1'!$A$1:$G$90</definedName>
    <definedName name="_xlnm.Print_Area" localSheetId="23">'Februari 2'!$A$1:$AC$85</definedName>
    <definedName name="_xlnm.Print_Area" localSheetId="24">'Februari 3'!$B$1:$S$76</definedName>
    <definedName name="_xlnm.Print_Area" localSheetId="25">'Januari 1'!$A$1:$G$90</definedName>
    <definedName name="_xlnm.Print_Area" localSheetId="19">Maret1!$A$1:$G$90</definedName>
    <definedName name="_xlnm.Print_Area" localSheetId="20">Maret2!$A$1:$AC$85</definedName>
    <definedName name="_xlnm.Print_Area" localSheetId="21">Maret3!$B$1:$S$76</definedName>
    <definedName name="_xlnm.Print_Area" localSheetId="13">'Tahunan 2019 a'!$A$1:$G$90</definedName>
    <definedName name="_xlnm.Print_Area" localSheetId="14">'Tahunan 2019 b'!$A$1:$AC$85</definedName>
    <definedName name="_xlnm.Print_Area" localSheetId="15">'Tahunan 2019 c'!$B$1:$S$77</definedName>
    <definedName name="_xlnm.Print_Area" localSheetId="5">'Tahunan 2019c'!$B$1:$S$76</definedName>
    <definedName name="_xlnm.Print_Area" localSheetId="9">'Tahunan sMT1 2019 a'!$A$1:$G$90</definedName>
    <definedName name="_xlnm.Print_Area" localSheetId="10">'Tahunan sMT1 2019 c'!$B$1:$S$77</definedName>
    <definedName name="_xlnm.Print_Area" localSheetId="11">'Tahunan sMT1 2019b '!$A$1:$AC$85</definedName>
    <definedName name="_xlnm.Print_Area" localSheetId="6">'Tahunan sMT1 2021a'!$A$1:$G$90</definedName>
    <definedName name="_xlnm.Print_Area" localSheetId="7">'Tahunan sMT1 2021b'!$A$1:$AC$85</definedName>
    <definedName name="_xlnm.Print_Area" localSheetId="8">'Tahunan sMT1 2021c'!$B$1:$S$76</definedName>
    <definedName name="_xlnm.Print_Area" localSheetId="1">'Tahunan sMT2 2021b'!$A$1:$AC$85</definedName>
    <definedName name="_xlnm.Print_Area" localSheetId="0">'Tahunan sMT2 2021c '!$B$1:$S$76</definedName>
    <definedName name="_xlnm.Print_Area" localSheetId="2">'Tahunan sMT2 2022a'!$A$1:$G$90</definedName>
    <definedName name="_xlnm.Print_Area" localSheetId="3">'Tahunan tahun 2019a'!$A$1:$G$90</definedName>
    <definedName name="_xlnm.Print_Area" localSheetId="4">Tahunan2019b!$A$1:$AC$85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0" i="29" l="1"/>
  <c r="M60" i="29"/>
  <c r="Q48" i="29"/>
  <c r="M48" i="29"/>
  <c r="Q18" i="29"/>
  <c r="Q17" i="29"/>
  <c r="Q16" i="29"/>
  <c r="Q14" i="29"/>
  <c r="Q10" i="29"/>
  <c r="J84" i="27"/>
  <c r="W84" i="27" s="1"/>
  <c r="W83" i="27"/>
  <c r="J83" i="27"/>
  <c r="J82" i="27"/>
  <c r="W82" i="27" s="1"/>
  <c r="W79" i="27"/>
  <c r="J79" i="27"/>
  <c r="J78" i="27"/>
  <c r="J76" i="27"/>
  <c r="W76" i="27" s="1"/>
  <c r="W73" i="27"/>
  <c r="J73" i="27"/>
  <c r="J72" i="27"/>
  <c r="W72" i="27" s="1"/>
  <c r="W71" i="27"/>
  <c r="J71" i="27"/>
  <c r="J68" i="27"/>
  <c r="W68" i="27" s="1"/>
  <c r="J64" i="27"/>
  <c r="W64" i="27" s="1"/>
  <c r="J60" i="27"/>
  <c r="W60" i="27" s="1"/>
  <c r="J50" i="27"/>
  <c r="X50" i="27" s="1"/>
  <c r="X49" i="27"/>
  <c r="Q49" i="27"/>
  <c r="X48" i="27"/>
  <c r="Q48" i="27"/>
  <c r="X47" i="27"/>
  <c r="Q47" i="27"/>
  <c r="Q46" i="27"/>
  <c r="J46" i="27"/>
  <c r="J81" i="27" s="1"/>
  <c r="W81" i="27" s="1"/>
  <c r="J45" i="27"/>
  <c r="X45" i="27" s="1"/>
  <c r="X44" i="27"/>
  <c r="Q44" i="27"/>
  <c r="X43" i="27"/>
  <c r="Q43" i="27"/>
  <c r="X42" i="27"/>
  <c r="J42" i="27"/>
  <c r="J77" i="27" s="1"/>
  <c r="W77" i="27" s="1"/>
  <c r="X41" i="27"/>
  <c r="Q41" i="27"/>
  <c r="J41" i="27"/>
  <c r="Q40" i="27"/>
  <c r="J40" i="27"/>
  <c r="J75" i="27" s="1"/>
  <c r="W75" i="27" s="1"/>
  <c r="J39" i="27"/>
  <c r="X39" i="27" s="1"/>
  <c r="X38" i="27"/>
  <c r="Q38" i="27"/>
  <c r="X37" i="27"/>
  <c r="Q37" i="27"/>
  <c r="X36" i="27"/>
  <c r="Q36" i="27"/>
  <c r="J35" i="27"/>
  <c r="J70" i="27" s="1"/>
  <c r="W70" i="27" s="1"/>
  <c r="X34" i="27"/>
  <c r="J34" i="27"/>
  <c r="J69" i="27" s="1"/>
  <c r="W69" i="27" s="1"/>
  <c r="X33" i="27"/>
  <c r="Q33" i="27"/>
  <c r="J33" i="27"/>
  <c r="Q32" i="27"/>
  <c r="J32" i="27"/>
  <c r="J67" i="27" s="1"/>
  <c r="W67" i="27" s="1"/>
  <c r="J31" i="27"/>
  <c r="X31" i="27" s="1"/>
  <c r="X30" i="27"/>
  <c r="J30" i="27"/>
  <c r="J65" i="27" s="1"/>
  <c r="W65" i="27" s="1"/>
  <c r="X29" i="27"/>
  <c r="Q29" i="27"/>
  <c r="J29" i="27"/>
  <c r="Q28" i="27"/>
  <c r="J28" i="27"/>
  <c r="J63" i="27" s="1"/>
  <c r="W63" i="27" s="1"/>
  <c r="J27" i="27"/>
  <c r="X27" i="27" s="1"/>
  <c r="X26" i="27"/>
  <c r="J26" i="27"/>
  <c r="J61" i="27" s="1"/>
  <c r="W61" i="27" s="1"/>
  <c r="X25" i="27"/>
  <c r="Q25" i="27"/>
  <c r="J25" i="27"/>
  <c r="Q24" i="27"/>
  <c r="J24" i="27"/>
  <c r="J59" i="27" s="1"/>
  <c r="W59" i="27" s="1"/>
  <c r="J23" i="27"/>
  <c r="X23" i="27" s="1"/>
  <c r="X22" i="27"/>
  <c r="J22" i="27"/>
  <c r="J57" i="27" s="1"/>
  <c r="W57" i="27" s="1"/>
  <c r="J84" i="26"/>
  <c r="W84" i="26" s="1"/>
  <c r="J83" i="26"/>
  <c r="W83" i="26" s="1"/>
  <c r="J82" i="26"/>
  <c r="W82" i="26" s="1"/>
  <c r="J79" i="26"/>
  <c r="W79" i="26" s="1"/>
  <c r="J78" i="26"/>
  <c r="W78" i="26" s="1"/>
  <c r="J76" i="26"/>
  <c r="W76" i="26" s="1"/>
  <c r="J75" i="26"/>
  <c r="W75" i="26" s="1"/>
  <c r="J74" i="26"/>
  <c r="W74" i="26" s="1"/>
  <c r="J73" i="26"/>
  <c r="W73" i="26" s="1"/>
  <c r="J72" i="26"/>
  <c r="W72" i="26" s="1"/>
  <c r="J71" i="26"/>
  <c r="W71" i="26" s="1"/>
  <c r="J70" i="26"/>
  <c r="W70" i="26" s="1"/>
  <c r="J69" i="26"/>
  <c r="W69" i="26" s="1"/>
  <c r="J68" i="26"/>
  <c r="W68" i="26" s="1"/>
  <c r="J67" i="26"/>
  <c r="W67" i="26" s="1"/>
  <c r="J66" i="26"/>
  <c r="W66" i="26" s="1"/>
  <c r="J65" i="26"/>
  <c r="W65" i="26" s="1"/>
  <c r="J64" i="26"/>
  <c r="W64" i="26" s="1"/>
  <c r="J63" i="26"/>
  <c r="W63" i="26" s="1"/>
  <c r="J62" i="26"/>
  <c r="W62" i="26" s="1"/>
  <c r="F62" i="26"/>
  <c r="J61" i="26"/>
  <c r="W61" i="26" s="1"/>
  <c r="F61" i="26"/>
  <c r="J60" i="26"/>
  <c r="W60" i="26" s="1"/>
  <c r="F60" i="26"/>
  <c r="W59" i="26"/>
  <c r="J59" i="26"/>
  <c r="F59" i="26"/>
  <c r="J58" i="26"/>
  <c r="W58" i="26" s="1"/>
  <c r="F58" i="26"/>
  <c r="J57" i="26"/>
  <c r="W57" i="26" s="1"/>
  <c r="G57" i="26"/>
  <c r="F57" i="26" s="1"/>
  <c r="E57" i="26"/>
  <c r="E56" i="26" s="1"/>
  <c r="E63" i="26" s="1"/>
  <c r="F55" i="26"/>
  <c r="F54" i="26"/>
  <c r="F53" i="26"/>
  <c r="F52" i="26"/>
  <c r="F51" i="26"/>
  <c r="X50" i="26"/>
  <c r="Q50" i="26"/>
  <c r="F50" i="26"/>
  <c r="X49" i="26"/>
  <c r="Q49" i="26"/>
  <c r="G49" i="26"/>
  <c r="F49" i="26" s="1"/>
  <c r="E49" i="26"/>
  <c r="X48" i="26"/>
  <c r="Q48" i="26"/>
  <c r="F48" i="26"/>
  <c r="X47" i="26"/>
  <c r="Q47" i="26"/>
  <c r="G47" i="26"/>
  <c r="F47" i="26" s="1"/>
  <c r="E47" i="26"/>
  <c r="J46" i="26"/>
  <c r="Q46" i="26" s="1"/>
  <c r="F46" i="26"/>
  <c r="J45" i="26"/>
  <c r="Q45" i="26" s="1"/>
  <c r="F45" i="26"/>
  <c r="X44" i="26"/>
  <c r="Q44" i="26"/>
  <c r="F44" i="26"/>
  <c r="X43" i="26"/>
  <c r="Q43" i="26"/>
  <c r="F43" i="26"/>
  <c r="X42" i="26"/>
  <c r="J42" i="26"/>
  <c r="Q42" i="26" s="1"/>
  <c r="F42" i="26"/>
  <c r="X41" i="26"/>
  <c r="Q41" i="26"/>
  <c r="F41" i="26"/>
  <c r="X40" i="26"/>
  <c r="Q40" i="26"/>
  <c r="F40" i="26"/>
  <c r="X39" i="26"/>
  <c r="Q39" i="26"/>
  <c r="F39" i="26"/>
  <c r="X38" i="26"/>
  <c r="Q38" i="26"/>
  <c r="F38" i="26"/>
  <c r="X37" i="26"/>
  <c r="Q37" i="26"/>
  <c r="E37" i="26"/>
  <c r="F37" i="26" s="1"/>
  <c r="X36" i="26"/>
  <c r="Q36" i="26"/>
  <c r="F36" i="26"/>
  <c r="Q35" i="26"/>
  <c r="G35" i="26"/>
  <c r="F35" i="26" s="1"/>
  <c r="E35" i="26"/>
  <c r="X34" i="26"/>
  <c r="Q34" i="26"/>
  <c r="E34" i="26"/>
  <c r="X33" i="26"/>
  <c r="Q33" i="26"/>
  <c r="X32" i="26"/>
  <c r="Q32" i="26"/>
  <c r="X31" i="26"/>
  <c r="Q31" i="26"/>
  <c r="X30" i="26"/>
  <c r="Q30" i="26"/>
  <c r="X29" i="26"/>
  <c r="Q29" i="26"/>
  <c r="X28" i="26"/>
  <c r="Q28" i="26"/>
  <c r="X27" i="26"/>
  <c r="Q27" i="26"/>
  <c r="X26" i="26"/>
  <c r="Q26" i="26"/>
  <c r="X25" i="26"/>
  <c r="Q25" i="26"/>
  <c r="X24" i="26"/>
  <c r="Q24" i="26"/>
  <c r="X23" i="26"/>
  <c r="Q23" i="26"/>
  <c r="X22" i="26"/>
  <c r="Q22" i="26"/>
  <c r="J85" i="27" l="1"/>
  <c r="Q23" i="27"/>
  <c r="X24" i="27"/>
  <c r="Q27" i="27"/>
  <c r="X28" i="27"/>
  <c r="Q31" i="27"/>
  <c r="X32" i="27"/>
  <c r="Q35" i="27"/>
  <c r="Q39" i="27"/>
  <c r="X40" i="27"/>
  <c r="Q45" i="27"/>
  <c r="X46" i="27"/>
  <c r="Q50" i="27"/>
  <c r="J58" i="27"/>
  <c r="W58" i="27" s="1"/>
  <c r="J62" i="27"/>
  <c r="W62" i="27" s="1"/>
  <c r="J66" i="27"/>
  <c r="W66" i="27" s="1"/>
  <c r="J74" i="27"/>
  <c r="W74" i="27" s="1"/>
  <c r="J80" i="27"/>
  <c r="W80" i="27" s="1"/>
  <c r="Q22" i="27"/>
  <c r="Q26" i="27"/>
  <c r="Q30" i="27"/>
  <c r="Q34" i="27"/>
  <c r="Q42" i="27"/>
  <c r="W78" i="27"/>
  <c r="W85" i="27" s="1"/>
  <c r="X45" i="26"/>
  <c r="X46" i="26"/>
  <c r="G56" i="26"/>
  <c r="J77" i="26"/>
  <c r="W77" i="26" s="1"/>
  <c r="J81" i="26"/>
  <c r="W81" i="26" s="1"/>
  <c r="G34" i="26"/>
  <c r="F34" i="26" s="1"/>
  <c r="J80" i="26"/>
  <c r="W80" i="26" s="1"/>
  <c r="S60" i="25"/>
  <c r="M60" i="25"/>
  <c r="Q48" i="25"/>
  <c r="M48" i="25"/>
  <c r="Q18" i="25"/>
  <c r="Q17" i="25"/>
  <c r="Q16" i="25"/>
  <c r="Q14" i="25"/>
  <c r="Q10" i="25"/>
  <c r="J84" i="24"/>
  <c r="W84" i="24" s="1"/>
  <c r="J83" i="24"/>
  <c r="W83" i="24" s="1"/>
  <c r="J82" i="24"/>
  <c r="W82" i="24" s="1"/>
  <c r="J79" i="24"/>
  <c r="W79" i="24" s="1"/>
  <c r="W78" i="24"/>
  <c r="J78" i="24"/>
  <c r="J73" i="24"/>
  <c r="W73" i="24" s="1"/>
  <c r="J72" i="24"/>
  <c r="W72" i="24" s="1"/>
  <c r="J71" i="24"/>
  <c r="W71" i="24" s="1"/>
  <c r="X49" i="24"/>
  <c r="Q49" i="24"/>
  <c r="X48" i="24"/>
  <c r="Q48" i="24"/>
  <c r="X47" i="24"/>
  <c r="Q47" i="24"/>
  <c r="J46" i="24"/>
  <c r="X46" i="24" s="1"/>
  <c r="Q45" i="24"/>
  <c r="J45" i="24"/>
  <c r="X45" i="24" s="1"/>
  <c r="X44" i="24"/>
  <c r="Q44" i="24"/>
  <c r="X43" i="24"/>
  <c r="Q43" i="24"/>
  <c r="J42" i="24"/>
  <c r="J77" i="24" s="1"/>
  <c r="W77" i="24" s="1"/>
  <c r="J41" i="24"/>
  <c r="J76" i="24" s="1"/>
  <c r="W76" i="24" s="1"/>
  <c r="J40" i="24"/>
  <c r="J75" i="24" s="1"/>
  <c r="W75" i="24" s="1"/>
  <c r="J39" i="24"/>
  <c r="Q39" i="24" s="1"/>
  <c r="X38" i="24"/>
  <c r="Q38" i="24"/>
  <c r="X37" i="24"/>
  <c r="Q37" i="24"/>
  <c r="X36" i="24"/>
  <c r="Q36" i="24"/>
  <c r="J35" i="24"/>
  <c r="J70" i="24" s="1"/>
  <c r="W70" i="24" s="1"/>
  <c r="J33" i="24"/>
  <c r="X33" i="24" s="1"/>
  <c r="J32" i="24"/>
  <c r="Q32" i="24" s="1"/>
  <c r="Q31" i="24"/>
  <c r="J31" i="24"/>
  <c r="J66" i="24" s="1"/>
  <c r="W66" i="24" s="1"/>
  <c r="J30" i="24"/>
  <c r="J65" i="24" s="1"/>
  <c r="W65" i="24" s="1"/>
  <c r="J29" i="24"/>
  <c r="X29" i="24" s="1"/>
  <c r="J28" i="24"/>
  <c r="X28" i="24" s="1"/>
  <c r="Q27" i="24"/>
  <c r="J27" i="24"/>
  <c r="J62" i="24" s="1"/>
  <c r="W62" i="24" s="1"/>
  <c r="J26" i="24"/>
  <c r="X26" i="24" s="1"/>
  <c r="J24" i="24"/>
  <c r="Q24" i="24" s="1"/>
  <c r="W84" i="23"/>
  <c r="J84" i="23"/>
  <c r="J83" i="23"/>
  <c r="W83" i="23" s="1"/>
  <c r="J82" i="23"/>
  <c r="W82" i="23" s="1"/>
  <c r="W79" i="23"/>
  <c r="J79" i="23"/>
  <c r="W78" i="23"/>
  <c r="J78" i="23"/>
  <c r="J76" i="23"/>
  <c r="W76" i="23" s="1"/>
  <c r="W75" i="23"/>
  <c r="J75" i="23"/>
  <c r="W74" i="23"/>
  <c r="J74" i="23"/>
  <c r="W73" i="23"/>
  <c r="J73" i="23"/>
  <c r="W72" i="23"/>
  <c r="J72" i="23"/>
  <c r="J71" i="23"/>
  <c r="W71" i="23" s="1"/>
  <c r="J70" i="23"/>
  <c r="W70" i="23" s="1"/>
  <c r="W69" i="23"/>
  <c r="J69" i="23"/>
  <c r="W68" i="23"/>
  <c r="J68" i="23"/>
  <c r="W67" i="23"/>
  <c r="J67" i="23"/>
  <c r="W66" i="23"/>
  <c r="J66" i="23"/>
  <c r="J65" i="23"/>
  <c r="W65" i="23" s="1"/>
  <c r="J64" i="23"/>
  <c r="W64" i="23" s="1"/>
  <c r="W63" i="23"/>
  <c r="J63" i="23"/>
  <c r="J62" i="23"/>
  <c r="W62" i="23" s="1"/>
  <c r="F62" i="23"/>
  <c r="J61" i="23"/>
  <c r="W61" i="23" s="1"/>
  <c r="F61" i="23"/>
  <c r="J60" i="23"/>
  <c r="W60" i="23" s="1"/>
  <c r="F60" i="23"/>
  <c r="W59" i="23"/>
  <c r="J59" i="23"/>
  <c r="F59" i="23"/>
  <c r="J58" i="23"/>
  <c r="W58" i="23" s="1"/>
  <c r="F58" i="23"/>
  <c r="J57" i="23"/>
  <c r="W57" i="23" s="1"/>
  <c r="G57" i="23"/>
  <c r="E57" i="23"/>
  <c r="G56" i="23"/>
  <c r="F55" i="23"/>
  <c r="F54" i="23"/>
  <c r="F53" i="23"/>
  <c r="F52" i="23"/>
  <c r="F51" i="23"/>
  <c r="X50" i="23"/>
  <c r="Q50" i="23"/>
  <c r="F50" i="23"/>
  <c r="X49" i="23"/>
  <c r="Q49" i="23"/>
  <c r="G49" i="23"/>
  <c r="E49" i="23"/>
  <c r="X48" i="23"/>
  <c r="Q48" i="23"/>
  <c r="F48" i="23"/>
  <c r="X47" i="23"/>
  <c r="Q47" i="23"/>
  <c r="G47" i="23"/>
  <c r="E47" i="23"/>
  <c r="J34" i="24" s="1"/>
  <c r="X46" i="23"/>
  <c r="J46" i="23"/>
  <c r="Q46" i="23" s="1"/>
  <c r="F46" i="23"/>
  <c r="Q45" i="23"/>
  <c r="J45" i="23"/>
  <c r="X45" i="23" s="1"/>
  <c r="F45" i="23"/>
  <c r="X44" i="23"/>
  <c r="Q44" i="23"/>
  <c r="F44" i="23"/>
  <c r="X43" i="23"/>
  <c r="Q43" i="23"/>
  <c r="F43" i="23"/>
  <c r="J42" i="23"/>
  <c r="X42" i="23" s="1"/>
  <c r="F42" i="23"/>
  <c r="X41" i="23"/>
  <c r="Q41" i="23"/>
  <c r="F41" i="23"/>
  <c r="X40" i="23"/>
  <c r="Q40" i="23"/>
  <c r="F40" i="23"/>
  <c r="X39" i="23"/>
  <c r="Q39" i="23"/>
  <c r="F39" i="23"/>
  <c r="X38" i="23"/>
  <c r="Q38" i="23"/>
  <c r="F38" i="23"/>
  <c r="X37" i="23"/>
  <c r="Q37" i="23"/>
  <c r="E37" i="23"/>
  <c r="J25" i="24" s="1"/>
  <c r="X36" i="23"/>
  <c r="Q36" i="23"/>
  <c r="F36" i="23"/>
  <c r="Q35" i="23"/>
  <c r="G35" i="23"/>
  <c r="G34" i="23" s="1"/>
  <c r="E35" i="23"/>
  <c r="J23" i="24" s="1"/>
  <c r="X34" i="23"/>
  <c r="Q34" i="23"/>
  <c r="X33" i="23"/>
  <c r="Q33" i="23"/>
  <c r="X32" i="23"/>
  <c r="Q32" i="23"/>
  <c r="X31" i="23"/>
  <c r="Q31" i="23"/>
  <c r="X30" i="23"/>
  <c r="Q30" i="23"/>
  <c r="X29" i="23"/>
  <c r="Q29" i="23"/>
  <c r="X28" i="23"/>
  <c r="Q28" i="23"/>
  <c r="X27" i="23"/>
  <c r="Q27" i="23"/>
  <c r="X26" i="23"/>
  <c r="Q26" i="23"/>
  <c r="X25" i="23"/>
  <c r="Q25" i="23"/>
  <c r="X24" i="23"/>
  <c r="Q24" i="23"/>
  <c r="X23" i="23"/>
  <c r="Q23" i="23"/>
  <c r="X22" i="23"/>
  <c r="Q22" i="23"/>
  <c r="G63" i="26" l="1"/>
  <c r="F63" i="26" s="1"/>
  <c r="F56" i="26"/>
  <c r="X40" i="24"/>
  <c r="J80" i="24"/>
  <c r="W80" i="24" s="1"/>
  <c r="F49" i="23"/>
  <c r="F57" i="23"/>
  <c r="J81" i="23"/>
  <c r="W81" i="23" s="1"/>
  <c r="Q26" i="24"/>
  <c r="X27" i="24"/>
  <c r="Q30" i="24"/>
  <c r="X31" i="24"/>
  <c r="Q35" i="24"/>
  <c r="X39" i="24"/>
  <c r="J61" i="24"/>
  <c r="W61" i="24" s="1"/>
  <c r="J64" i="24"/>
  <c r="W64" i="24" s="1"/>
  <c r="J74" i="24"/>
  <c r="W74" i="24" s="1"/>
  <c r="Q42" i="23"/>
  <c r="J77" i="23"/>
  <c r="W77" i="23" s="1"/>
  <c r="X30" i="24"/>
  <c r="J68" i="24"/>
  <c r="W68" i="24" s="1"/>
  <c r="J80" i="23"/>
  <c r="W80" i="23" s="1"/>
  <c r="Q40" i="24"/>
  <c r="J58" i="24"/>
  <c r="W58" i="24" s="1"/>
  <c r="Q23" i="24"/>
  <c r="X23" i="24"/>
  <c r="F35" i="23"/>
  <c r="G63" i="23"/>
  <c r="J69" i="24"/>
  <c r="W69" i="24" s="1"/>
  <c r="X34" i="24"/>
  <c r="Q34" i="24"/>
  <c r="J60" i="24"/>
  <c r="W60" i="24" s="1"/>
  <c r="X25" i="24"/>
  <c r="Q25" i="24"/>
  <c r="J63" i="24"/>
  <c r="W63" i="24" s="1"/>
  <c r="E56" i="23"/>
  <c r="E63" i="23" s="1"/>
  <c r="F63" i="23" s="1"/>
  <c r="J67" i="24"/>
  <c r="W67" i="24" s="1"/>
  <c r="Q41" i="24"/>
  <c r="Q42" i="24"/>
  <c r="J81" i="24"/>
  <c r="W81" i="24" s="1"/>
  <c r="Q28" i="24"/>
  <c r="X41" i="24"/>
  <c r="Q46" i="24"/>
  <c r="X24" i="24"/>
  <c r="Q29" i="24"/>
  <c r="Q33" i="24"/>
  <c r="X42" i="24"/>
  <c r="J59" i="24"/>
  <c r="W59" i="24" s="1"/>
  <c r="F47" i="23"/>
  <c r="F37" i="23"/>
  <c r="X32" i="24"/>
  <c r="E34" i="23"/>
  <c r="J22" i="24" s="1"/>
  <c r="M60" i="21"/>
  <c r="S60" i="21"/>
  <c r="Q48" i="21"/>
  <c r="M48" i="21"/>
  <c r="Q18" i="21"/>
  <c r="Q17" i="21"/>
  <c r="Q16" i="21"/>
  <c r="Q14" i="21"/>
  <c r="Q10" i="21"/>
  <c r="J84" i="20"/>
  <c r="W84" i="20" s="1"/>
  <c r="J83" i="20"/>
  <c r="W83" i="20" s="1"/>
  <c r="J82" i="20"/>
  <c r="W82" i="20" s="1"/>
  <c r="J79" i="20"/>
  <c r="W79" i="20" s="1"/>
  <c r="J78" i="20"/>
  <c r="W78" i="20" s="1"/>
  <c r="J73" i="20"/>
  <c r="W73" i="20" s="1"/>
  <c r="J72" i="20"/>
  <c r="W72" i="20" s="1"/>
  <c r="J71" i="20"/>
  <c r="W71" i="20" s="1"/>
  <c r="X49" i="20"/>
  <c r="Q49" i="20"/>
  <c r="X48" i="20"/>
  <c r="Q48" i="20"/>
  <c r="X47" i="20"/>
  <c r="Q47" i="20"/>
  <c r="J46" i="20"/>
  <c r="X46" i="20" s="1"/>
  <c r="J45" i="20"/>
  <c r="X45" i="20" s="1"/>
  <c r="X44" i="20"/>
  <c r="Q44" i="20"/>
  <c r="X43" i="20"/>
  <c r="Q43" i="20"/>
  <c r="J42" i="20"/>
  <c r="Q42" i="20" s="1"/>
  <c r="J41" i="20"/>
  <c r="J76" i="20" s="1"/>
  <c r="W76" i="20" s="1"/>
  <c r="J40" i="20"/>
  <c r="X40" i="20" s="1"/>
  <c r="J39" i="20"/>
  <c r="X39" i="20" s="1"/>
  <c r="X38" i="20"/>
  <c r="Q38" i="20"/>
  <c r="X37" i="20"/>
  <c r="Q37" i="20"/>
  <c r="X36" i="20"/>
  <c r="Q36" i="20"/>
  <c r="J35" i="20"/>
  <c r="J70" i="20" s="1"/>
  <c r="W70" i="20" s="1"/>
  <c r="J33" i="20"/>
  <c r="J68" i="20" s="1"/>
  <c r="W68" i="20" s="1"/>
  <c r="J32" i="20"/>
  <c r="X32" i="20" s="1"/>
  <c r="J31" i="20"/>
  <c r="X31" i="20" s="1"/>
  <c r="J30" i="20"/>
  <c r="Q30" i="20" s="1"/>
  <c r="J29" i="20"/>
  <c r="J64" i="20" s="1"/>
  <c r="W64" i="20" s="1"/>
  <c r="J28" i="20"/>
  <c r="X28" i="20" s="1"/>
  <c r="J27" i="20"/>
  <c r="X27" i="20" s="1"/>
  <c r="J26" i="20"/>
  <c r="Q26" i="20" s="1"/>
  <c r="J24" i="20"/>
  <c r="X24" i="20" s="1"/>
  <c r="J84" i="19"/>
  <c r="W84" i="19" s="1"/>
  <c r="J83" i="19"/>
  <c r="W83" i="19" s="1"/>
  <c r="J82" i="19"/>
  <c r="W82" i="19" s="1"/>
  <c r="J79" i="19"/>
  <c r="W79" i="19" s="1"/>
  <c r="J78" i="19"/>
  <c r="W78" i="19" s="1"/>
  <c r="J76" i="19"/>
  <c r="W76" i="19" s="1"/>
  <c r="J75" i="19"/>
  <c r="W75" i="19" s="1"/>
  <c r="J74" i="19"/>
  <c r="W74" i="19" s="1"/>
  <c r="J73" i="19"/>
  <c r="W73" i="19" s="1"/>
  <c r="W72" i="19"/>
  <c r="J72" i="19"/>
  <c r="J71" i="19"/>
  <c r="W71" i="19" s="1"/>
  <c r="J70" i="19"/>
  <c r="W70" i="19" s="1"/>
  <c r="J69" i="19"/>
  <c r="W69" i="19" s="1"/>
  <c r="J68" i="19"/>
  <c r="W68" i="19" s="1"/>
  <c r="J67" i="19"/>
  <c r="W67" i="19" s="1"/>
  <c r="J66" i="19"/>
  <c r="W66" i="19" s="1"/>
  <c r="J65" i="19"/>
  <c r="W65" i="19" s="1"/>
  <c r="W64" i="19"/>
  <c r="J64" i="19"/>
  <c r="J63" i="19"/>
  <c r="W63" i="19" s="1"/>
  <c r="J62" i="19"/>
  <c r="W62" i="19" s="1"/>
  <c r="F62" i="19"/>
  <c r="J61" i="19"/>
  <c r="W61" i="19" s="1"/>
  <c r="F61" i="19"/>
  <c r="J60" i="19"/>
  <c r="W60" i="19" s="1"/>
  <c r="F60" i="19"/>
  <c r="J59" i="19"/>
  <c r="W59" i="19" s="1"/>
  <c r="F59" i="19"/>
  <c r="J58" i="19"/>
  <c r="W58" i="19" s="1"/>
  <c r="F58" i="19"/>
  <c r="W57" i="19"/>
  <c r="J57" i="19"/>
  <c r="G57" i="19"/>
  <c r="G56" i="19" s="1"/>
  <c r="E57" i="19"/>
  <c r="E56" i="19" s="1"/>
  <c r="F55" i="19"/>
  <c r="F54" i="19"/>
  <c r="F53" i="19"/>
  <c r="F52" i="19"/>
  <c r="F51" i="19"/>
  <c r="X50" i="19"/>
  <c r="Q50" i="19"/>
  <c r="F50" i="19"/>
  <c r="X49" i="19"/>
  <c r="Q49" i="19"/>
  <c r="G49" i="19"/>
  <c r="E49" i="19"/>
  <c r="X48" i="19"/>
  <c r="Q48" i="19"/>
  <c r="F48" i="19"/>
  <c r="X47" i="19"/>
  <c r="Q47" i="19"/>
  <c r="G47" i="19"/>
  <c r="E47" i="19"/>
  <c r="J34" i="20" s="1"/>
  <c r="J46" i="19"/>
  <c r="J81" i="19" s="1"/>
  <c r="W81" i="19" s="1"/>
  <c r="F46" i="19"/>
  <c r="J45" i="19"/>
  <c r="X45" i="19" s="1"/>
  <c r="F45" i="19"/>
  <c r="X44" i="19"/>
  <c r="Q44" i="19"/>
  <c r="F44" i="19"/>
  <c r="X43" i="19"/>
  <c r="Q43" i="19"/>
  <c r="F43" i="19"/>
  <c r="J42" i="19"/>
  <c r="J77" i="19" s="1"/>
  <c r="W77" i="19" s="1"/>
  <c r="F42" i="19"/>
  <c r="X41" i="19"/>
  <c r="Q41" i="19"/>
  <c r="F41" i="19"/>
  <c r="X40" i="19"/>
  <c r="Q40" i="19"/>
  <c r="F40" i="19"/>
  <c r="X39" i="19"/>
  <c r="Q39" i="19"/>
  <c r="F39" i="19"/>
  <c r="X38" i="19"/>
  <c r="Q38" i="19"/>
  <c r="F38" i="19"/>
  <c r="X37" i="19"/>
  <c r="Q37" i="19"/>
  <c r="E37" i="19"/>
  <c r="J25" i="20" s="1"/>
  <c r="X36" i="19"/>
  <c r="Q36" i="19"/>
  <c r="F36" i="19"/>
  <c r="Q35" i="19"/>
  <c r="G35" i="19"/>
  <c r="E35" i="19"/>
  <c r="J23" i="20" s="1"/>
  <c r="X34" i="19"/>
  <c r="Q34" i="19"/>
  <c r="X33" i="19"/>
  <c r="Q33" i="19"/>
  <c r="X32" i="19"/>
  <c r="Q32" i="19"/>
  <c r="X31" i="19"/>
  <c r="Q31" i="19"/>
  <c r="X30" i="19"/>
  <c r="Q30" i="19"/>
  <c r="X29" i="19"/>
  <c r="Q29" i="19"/>
  <c r="X28" i="19"/>
  <c r="Q28" i="19"/>
  <c r="X27" i="19"/>
  <c r="Q27" i="19"/>
  <c r="X26" i="19"/>
  <c r="Q26" i="19"/>
  <c r="X25" i="19"/>
  <c r="Q25" i="19"/>
  <c r="X24" i="19"/>
  <c r="Q24" i="19"/>
  <c r="X23" i="19"/>
  <c r="Q23" i="19"/>
  <c r="X22" i="19"/>
  <c r="Q22" i="19"/>
  <c r="X41" i="20" l="1"/>
  <c r="F37" i="19"/>
  <c r="J57" i="24"/>
  <c r="J50" i="24"/>
  <c r="X22" i="24"/>
  <c r="Q22" i="24"/>
  <c r="F56" i="23"/>
  <c r="F34" i="23"/>
  <c r="X29" i="20"/>
  <c r="F47" i="19"/>
  <c r="X26" i="20"/>
  <c r="Q45" i="19"/>
  <c r="Q46" i="19"/>
  <c r="X42" i="19"/>
  <c r="F49" i="19"/>
  <c r="X33" i="20"/>
  <c r="Q24" i="20"/>
  <c r="Q42" i="19"/>
  <c r="Q41" i="20"/>
  <c r="Q28" i="20"/>
  <c r="Q32" i="20"/>
  <c r="X30" i="20"/>
  <c r="Q29" i="20"/>
  <c r="Q33" i="20"/>
  <c r="F35" i="19"/>
  <c r="E63" i="19"/>
  <c r="Q34" i="20"/>
  <c r="J69" i="20"/>
  <c r="W69" i="20" s="1"/>
  <c r="X34" i="20"/>
  <c r="G63" i="19"/>
  <c r="F56" i="19"/>
  <c r="X23" i="20"/>
  <c r="J58" i="20"/>
  <c r="W58" i="20" s="1"/>
  <c r="Q23" i="20"/>
  <c r="J60" i="20"/>
  <c r="W60" i="20" s="1"/>
  <c r="X25" i="20"/>
  <c r="Q25" i="20"/>
  <c r="E34" i="19"/>
  <c r="J22" i="20" s="1"/>
  <c r="F57" i="19"/>
  <c r="J80" i="19"/>
  <c r="W80" i="19" s="1"/>
  <c r="X42" i="20"/>
  <c r="J59" i="20"/>
  <c r="W59" i="20" s="1"/>
  <c r="J61" i="20"/>
  <c r="W61" i="20" s="1"/>
  <c r="J63" i="20"/>
  <c r="W63" i="20" s="1"/>
  <c r="J65" i="20"/>
  <c r="W65" i="20" s="1"/>
  <c r="J67" i="20"/>
  <c r="W67" i="20" s="1"/>
  <c r="J75" i="20"/>
  <c r="W75" i="20" s="1"/>
  <c r="J77" i="20"/>
  <c r="W77" i="20" s="1"/>
  <c r="J81" i="20"/>
  <c r="W81" i="20" s="1"/>
  <c r="Q40" i="20"/>
  <c r="Q46" i="20"/>
  <c r="G34" i="19"/>
  <c r="X46" i="19"/>
  <c r="Q27" i="20"/>
  <c r="Q31" i="20"/>
  <c r="Q35" i="20"/>
  <c r="Q39" i="20"/>
  <c r="Q45" i="20"/>
  <c r="J62" i="20"/>
  <c r="W62" i="20" s="1"/>
  <c r="J66" i="20"/>
  <c r="W66" i="20" s="1"/>
  <c r="J74" i="20"/>
  <c r="W74" i="20" s="1"/>
  <c r="J80" i="20"/>
  <c r="W80" i="20" s="1"/>
  <c r="F39" i="16"/>
  <c r="F40" i="16"/>
  <c r="M61" i="18"/>
  <c r="S58" i="18"/>
  <c r="S61" i="18" s="1"/>
  <c r="Q49" i="18"/>
  <c r="M49" i="18"/>
  <c r="Q18" i="18"/>
  <c r="Q17" i="18"/>
  <c r="Q16" i="18"/>
  <c r="Q14" i="18"/>
  <c r="Q10" i="18"/>
  <c r="J84" i="17"/>
  <c r="W84" i="17" s="1"/>
  <c r="J83" i="17"/>
  <c r="W83" i="17" s="1"/>
  <c r="J82" i="17"/>
  <c r="W82" i="17" s="1"/>
  <c r="J79" i="17"/>
  <c r="W79" i="17" s="1"/>
  <c r="J78" i="17"/>
  <c r="W78" i="17" s="1"/>
  <c r="J73" i="17"/>
  <c r="W73" i="17" s="1"/>
  <c r="J72" i="17"/>
  <c r="W72" i="17" s="1"/>
  <c r="J71" i="17"/>
  <c r="W71" i="17" s="1"/>
  <c r="X49" i="17"/>
  <c r="Q49" i="17"/>
  <c r="X48" i="17"/>
  <c r="Q48" i="17"/>
  <c r="X47" i="17"/>
  <c r="Q47" i="17"/>
  <c r="J46" i="17"/>
  <c r="Q46" i="17" s="1"/>
  <c r="J45" i="17"/>
  <c r="X45" i="17" s="1"/>
  <c r="X44" i="17"/>
  <c r="Q44" i="17"/>
  <c r="X43" i="17"/>
  <c r="Q43" i="17"/>
  <c r="J42" i="17"/>
  <c r="Q42" i="17" s="1"/>
  <c r="J41" i="17"/>
  <c r="J76" i="17" s="1"/>
  <c r="W76" i="17" s="1"/>
  <c r="J40" i="17"/>
  <c r="Q40" i="17" s="1"/>
  <c r="J39" i="17"/>
  <c r="X39" i="17" s="1"/>
  <c r="X38" i="17"/>
  <c r="Q38" i="17"/>
  <c r="X37" i="17"/>
  <c r="Q37" i="17"/>
  <c r="X36" i="17"/>
  <c r="Q36" i="17"/>
  <c r="J35" i="17"/>
  <c r="J70" i="17" s="1"/>
  <c r="W70" i="17" s="1"/>
  <c r="J33" i="17"/>
  <c r="Q33" i="17" s="1"/>
  <c r="J32" i="17"/>
  <c r="X32" i="17" s="1"/>
  <c r="J31" i="17"/>
  <c r="Q31" i="17" s="1"/>
  <c r="J30" i="17"/>
  <c r="X30" i="17" s="1"/>
  <c r="J29" i="17"/>
  <c r="Q29" i="17" s="1"/>
  <c r="J28" i="17"/>
  <c r="X28" i="17" s="1"/>
  <c r="J27" i="17"/>
  <c r="J62" i="17" s="1"/>
  <c r="W62" i="17" s="1"/>
  <c r="J26" i="17"/>
  <c r="X26" i="17" s="1"/>
  <c r="X24" i="17"/>
  <c r="J24" i="17"/>
  <c r="J59" i="17" s="1"/>
  <c r="W59" i="17" s="1"/>
  <c r="W84" i="16"/>
  <c r="J84" i="16"/>
  <c r="J83" i="16"/>
  <c r="W83" i="16" s="1"/>
  <c r="J82" i="16"/>
  <c r="W82" i="16" s="1"/>
  <c r="J79" i="16"/>
  <c r="W79" i="16" s="1"/>
  <c r="J78" i="16"/>
  <c r="W78" i="16" s="1"/>
  <c r="W76" i="16"/>
  <c r="J76" i="16"/>
  <c r="J75" i="16"/>
  <c r="W75" i="16" s="1"/>
  <c r="J74" i="16"/>
  <c r="W74" i="16" s="1"/>
  <c r="J73" i="16"/>
  <c r="W73" i="16" s="1"/>
  <c r="J72" i="16"/>
  <c r="W72" i="16" s="1"/>
  <c r="J71" i="16"/>
  <c r="W71" i="16" s="1"/>
  <c r="J70" i="16"/>
  <c r="W70" i="16" s="1"/>
  <c r="J69" i="16"/>
  <c r="W69" i="16" s="1"/>
  <c r="W68" i="16"/>
  <c r="J68" i="16"/>
  <c r="J67" i="16"/>
  <c r="W67" i="16" s="1"/>
  <c r="J66" i="16"/>
  <c r="W66" i="16" s="1"/>
  <c r="J65" i="16"/>
  <c r="W65" i="16" s="1"/>
  <c r="J64" i="16"/>
  <c r="W64" i="16" s="1"/>
  <c r="J63" i="16"/>
  <c r="W63" i="16" s="1"/>
  <c r="J62" i="16"/>
  <c r="W62" i="16" s="1"/>
  <c r="F62" i="16"/>
  <c r="J61" i="16"/>
  <c r="W61" i="16" s="1"/>
  <c r="F61" i="16"/>
  <c r="J60" i="16"/>
  <c r="W60" i="16" s="1"/>
  <c r="F60" i="16"/>
  <c r="W59" i="16"/>
  <c r="J59" i="16"/>
  <c r="F59" i="16"/>
  <c r="J58" i="16"/>
  <c r="W58" i="16" s="1"/>
  <c r="F58" i="16"/>
  <c r="J57" i="16"/>
  <c r="W57" i="16" s="1"/>
  <c r="G57" i="16"/>
  <c r="E57" i="16"/>
  <c r="E56" i="16" s="1"/>
  <c r="F55" i="16"/>
  <c r="F54" i="16"/>
  <c r="F53" i="16"/>
  <c r="F52" i="16"/>
  <c r="F51" i="16"/>
  <c r="X50" i="16"/>
  <c r="Q50" i="16"/>
  <c r="F50" i="16"/>
  <c r="X49" i="16"/>
  <c r="Q49" i="16"/>
  <c r="G49" i="16"/>
  <c r="E49" i="16"/>
  <c r="X48" i="16"/>
  <c r="Q48" i="16"/>
  <c r="F48" i="16"/>
  <c r="X47" i="16"/>
  <c r="Q47" i="16"/>
  <c r="G47" i="16"/>
  <c r="E47" i="16"/>
  <c r="J34" i="17" s="1"/>
  <c r="J46" i="16"/>
  <c r="Q46" i="16" s="1"/>
  <c r="F46" i="16"/>
  <c r="Q45" i="16"/>
  <c r="J45" i="16"/>
  <c r="J80" i="16" s="1"/>
  <c r="W80" i="16" s="1"/>
  <c r="F45" i="16"/>
  <c r="X44" i="16"/>
  <c r="Q44" i="16"/>
  <c r="F44" i="16"/>
  <c r="X43" i="16"/>
  <c r="Q43" i="16"/>
  <c r="F43" i="16"/>
  <c r="J42" i="16"/>
  <c r="X42" i="16" s="1"/>
  <c r="F42" i="16"/>
  <c r="X41" i="16"/>
  <c r="Q41" i="16"/>
  <c r="F41" i="16"/>
  <c r="X40" i="16"/>
  <c r="Q40" i="16"/>
  <c r="X39" i="16"/>
  <c r="Q39" i="16"/>
  <c r="X38" i="16"/>
  <c r="Q38" i="16"/>
  <c r="F38" i="16"/>
  <c r="X37" i="16"/>
  <c r="Q37" i="16"/>
  <c r="G37" i="16"/>
  <c r="E37" i="16"/>
  <c r="J25" i="17" s="1"/>
  <c r="X36" i="16"/>
  <c r="Q36" i="16"/>
  <c r="F36" i="16"/>
  <c r="Q35" i="16"/>
  <c r="G35" i="16"/>
  <c r="E35" i="16"/>
  <c r="J23" i="17" s="1"/>
  <c r="J58" i="17" s="1"/>
  <c r="W58" i="17" s="1"/>
  <c r="X34" i="16"/>
  <c r="Q34" i="16"/>
  <c r="X33" i="16"/>
  <c r="Q33" i="16"/>
  <c r="X32" i="16"/>
  <c r="Q32" i="16"/>
  <c r="X31" i="16"/>
  <c r="Q31" i="16"/>
  <c r="X30" i="16"/>
  <c r="Q30" i="16"/>
  <c r="X29" i="16"/>
  <c r="Q29" i="16"/>
  <c r="X28" i="16"/>
  <c r="Q28" i="16"/>
  <c r="X27" i="16"/>
  <c r="Q27" i="16"/>
  <c r="X26" i="16"/>
  <c r="Q26" i="16"/>
  <c r="X25" i="16"/>
  <c r="Q25" i="16"/>
  <c r="X24" i="16"/>
  <c r="Q24" i="16"/>
  <c r="X23" i="16"/>
  <c r="Q23" i="16"/>
  <c r="X22" i="16"/>
  <c r="Q22" i="16"/>
  <c r="E57" i="13"/>
  <c r="E37" i="13"/>
  <c r="E47" i="13"/>
  <c r="G34" i="16" l="1"/>
  <c r="X45" i="16"/>
  <c r="Q41" i="17"/>
  <c r="X50" i="24"/>
  <c r="Q50" i="24"/>
  <c r="W57" i="24"/>
  <c r="W85" i="24" s="1"/>
  <c r="J85" i="24"/>
  <c r="J61" i="17"/>
  <c r="W61" i="17" s="1"/>
  <c r="F57" i="16"/>
  <c r="Q28" i="17"/>
  <c r="J81" i="16"/>
  <c r="W81" i="16" s="1"/>
  <c r="X29" i="17"/>
  <c r="X46" i="16"/>
  <c r="X33" i="17"/>
  <c r="X41" i="17"/>
  <c r="F63" i="19"/>
  <c r="F34" i="19"/>
  <c r="Q22" i="20"/>
  <c r="J50" i="20"/>
  <c r="J57" i="20"/>
  <c r="X22" i="20"/>
  <c r="F49" i="16"/>
  <c r="J77" i="17"/>
  <c r="W77" i="17" s="1"/>
  <c r="X42" i="17"/>
  <c r="J67" i="17"/>
  <c r="W67" i="17" s="1"/>
  <c r="Q32" i="17"/>
  <c r="J65" i="17"/>
  <c r="W65" i="17" s="1"/>
  <c r="X34" i="17"/>
  <c r="J69" i="17"/>
  <c r="W69" i="17" s="1"/>
  <c r="J63" i="17"/>
  <c r="W63" i="17" s="1"/>
  <c r="F47" i="16"/>
  <c r="E34" i="16"/>
  <c r="J22" i="17" s="1"/>
  <c r="J57" i="17" s="1"/>
  <c r="F37" i="16"/>
  <c r="E63" i="16"/>
  <c r="Q24" i="17"/>
  <c r="F35" i="16"/>
  <c r="Q25" i="17"/>
  <c r="J60" i="17"/>
  <c r="W60" i="17" s="1"/>
  <c r="X25" i="17"/>
  <c r="J77" i="16"/>
  <c r="W77" i="16" s="1"/>
  <c r="Q23" i="17"/>
  <c r="Q27" i="17"/>
  <c r="Q35" i="17"/>
  <c r="Q42" i="16"/>
  <c r="X23" i="17"/>
  <c r="Q26" i="17"/>
  <c r="X27" i="17"/>
  <c r="Q30" i="17"/>
  <c r="X31" i="17"/>
  <c r="Q34" i="17"/>
  <c r="Q39" i="17"/>
  <c r="X40" i="17"/>
  <c r="Q45" i="17"/>
  <c r="X46" i="17"/>
  <c r="J64" i="17"/>
  <c r="W64" i="17" s="1"/>
  <c r="J66" i="17"/>
  <c r="W66" i="17" s="1"/>
  <c r="J68" i="17"/>
  <c r="W68" i="17" s="1"/>
  <c r="J74" i="17"/>
  <c r="W74" i="17" s="1"/>
  <c r="J80" i="17"/>
  <c r="W80" i="17" s="1"/>
  <c r="J75" i="17"/>
  <c r="W75" i="17" s="1"/>
  <c r="J81" i="17"/>
  <c r="W81" i="17" s="1"/>
  <c r="G56" i="16"/>
  <c r="S61" i="15"/>
  <c r="M61" i="15"/>
  <c r="Q49" i="15"/>
  <c r="M49" i="15"/>
  <c r="Q18" i="15"/>
  <c r="Q17" i="15"/>
  <c r="Q16" i="15"/>
  <c r="Q14" i="15"/>
  <c r="Q10" i="15"/>
  <c r="J84" i="14"/>
  <c r="W84" i="14" s="1"/>
  <c r="J83" i="14"/>
  <c r="W83" i="14" s="1"/>
  <c r="J82" i="14"/>
  <c r="W82" i="14" s="1"/>
  <c r="J79" i="14"/>
  <c r="W79" i="14" s="1"/>
  <c r="W78" i="14"/>
  <c r="J78" i="14"/>
  <c r="J73" i="14"/>
  <c r="W73" i="14" s="1"/>
  <c r="J72" i="14"/>
  <c r="W72" i="14" s="1"/>
  <c r="J71" i="14"/>
  <c r="W71" i="14" s="1"/>
  <c r="X49" i="14"/>
  <c r="Q49" i="14"/>
  <c r="X48" i="14"/>
  <c r="Q48" i="14"/>
  <c r="X47" i="14"/>
  <c r="Q47" i="14"/>
  <c r="J46" i="14"/>
  <c r="X46" i="14" s="1"/>
  <c r="J45" i="14"/>
  <c r="J80" i="14" s="1"/>
  <c r="W80" i="14" s="1"/>
  <c r="X44" i="14"/>
  <c r="Q44" i="14"/>
  <c r="X43" i="14"/>
  <c r="Q43" i="14"/>
  <c r="J42" i="14"/>
  <c r="X42" i="14" s="1"/>
  <c r="J41" i="14"/>
  <c r="J76" i="14" s="1"/>
  <c r="W76" i="14" s="1"/>
  <c r="J40" i="14"/>
  <c r="X40" i="14" s="1"/>
  <c r="J39" i="14"/>
  <c r="J74" i="14" s="1"/>
  <c r="W74" i="14" s="1"/>
  <c r="X38" i="14"/>
  <c r="Q38" i="14"/>
  <c r="X37" i="14"/>
  <c r="Q37" i="14"/>
  <c r="X36" i="14"/>
  <c r="Q36" i="14"/>
  <c r="J35" i="14"/>
  <c r="J70" i="14" s="1"/>
  <c r="W70" i="14" s="1"/>
  <c r="J33" i="14"/>
  <c r="J68" i="14" s="1"/>
  <c r="W68" i="14" s="1"/>
  <c r="J32" i="14"/>
  <c r="Q32" i="14" s="1"/>
  <c r="J31" i="14"/>
  <c r="J66" i="14" s="1"/>
  <c r="W66" i="14" s="1"/>
  <c r="J30" i="14"/>
  <c r="Q30" i="14" s="1"/>
  <c r="J29" i="14"/>
  <c r="J64" i="14" s="1"/>
  <c r="W64" i="14" s="1"/>
  <c r="J28" i="14"/>
  <c r="Q28" i="14" s="1"/>
  <c r="J27" i="14"/>
  <c r="J62" i="14" s="1"/>
  <c r="W62" i="14" s="1"/>
  <c r="J26" i="14"/>
  <c r="Q26" i="14" s="1"/>
  <c r="J84" i="13"/>
  <c r="W84" i="13" s="1"/>
  <c r="J83" i="13"/>
  <c r="W83" i="13" s="1"/>
  <c r="J82" i="13"/>
  <c r="W82" i="13" s="1"/>
  <c r="J79" i="13"/>
  <c r="W79" i="13" s="1"/>
  <c r="J78" i="13"/>
  <c r="W78" i="13" s="1"/>
  <c r="J76" i="13"/>
  <c r="W76" i="13" s="1"/>
  <c r="J75" i="13"/>
  <c r="W75" i="13" s="1"/>
  <c r="J74" i="13"/>
  <c r="W74" i="13" s="1"/>
  <c r="J73" i="13"/>
  <c r="W73" i="13" s="1"/>
  <c r="J72" i="13"/>
  <c r="W72" i="13" s="1"/>
  <c r="J71" i="13"/>
  <c r="W71" i="13" s="1"/>
  <c r="J70" i="13"/>
  <c r="W70" i="13" s="1"/>
  <c r="J69" i="13"/>
  <c r="W69" i="13" s="1"/>
  <c r="J68" i="13"/>
  <c r="W68" i="13" s="1"/>
  <c r="J67" i="13"/>
  <c r="W67" i="13" s="1"/>
  <c r="J66" i="13"/>
  <c r="W66" i="13" s="1"/>
  <c r="J65" i="13"/>
  <c r="W65" i="13" s="1"/>
  <c r="J64" i="13"/>
  <c r="W64" i="13" s="1"/>
  <c r="J63" i="13"/>
  <c r="W63" i="13" s="1"/>
  <c r="J62" i="13"/>
  <c r="W62" i="13" s="1"/>
  <c r="F62" i="13"/>
  <c r="J61" i="13"/>
  <c r="W61" i="13" s="1"/>
  <c r="F61" i="13"/>
  <c r="J60" i="13"/>
  <c r="W60" i="13" s="1"/>
  <c r="F60" i="13"/>
  <c r="J59" i="13"/>
  <c r="W59" i="13" s="1"/>
  <c r="F59" i="13"/>
  <c r="J58" i="13"/>
  <c r="W58" i="13" s="1"/>
  <c r="F58" i="13"/>
  <c r="J57" i="13"/>
  <c r="W57" i="13" s="1"/>
  <c r="E56" i="13"/>
  <c r="F55" i="13"/>
  <c r="F54" i="13"/>
  <c r="F53" i="13"/>
  <c r="F52" i="13"/>
  <c r="F51" i="13"/>
  <c r="X50" i="13"/>
  <c r="Q50" i="13"/>
  <c r="F50" i="13"/>
  <c r="X49" i="13"/>
  <c r="Q49" i="13"/>
  <c r="G49" i="13"/>
  <c r="E49" i="13"/>
  <c r="X48" i="13"/>
  <c r="Q48" i="13"/>
  <c r="F48" i="13"/>
  <c r="X47" i="13"/>
  <c r="Q47" i="13"/>
  <c r="G47" i="13"/>
  <c r="J34" i="14"/>
  <c r="J46" i="13"/>
  <c r="Q46" i="13" s="1"/>
  <c r="F46" i="13"/>
  <c r="J45" i="13"/>
  <c r="Q45" i="13" s="1"/>
  <c r="F45" i="13"/>
  <c r="X44" i="13"/>
  <c r="Q44" i="13"/>
  <c r="F44" i="13"/>
  <c r="X43" i="13"/>
  <c r="Q43" i="13"/>
  <c r="F43" i="13"/>
  <c r="J42" i="13"/>
  <c r="J77" i="13" s="1"/>
  <c r="W77" i="13" s="1"/>
  <c r="F42" i="13"/>
  <c r="X41" i="13"/>
  <c r="Q41" i="13"/>
  <c r="F41" i="13"/>
  <c r="X40" i="13"/>
  <c r="Q40" i="13"/>
  <c r="F40" i="13"/>
  <c r="X39" i="13"/>
  <c r="Q39" i="13"/>
  <c r="F39" i="13"/>
  <c r="X38" i="13"/>
  <c r="Q38" i="13"/>
  <c r="F38" i="13"/>
  <c r="X37" i="13"/>
  <c r="Q37" i="13"/>
  <c r="G37" i="13"/>
  <c r="J25" i="14"/>
  <c r="X36" i="13"/>
  <c r="Q36" i="13"/>
  <c r="X35" i="13"/>
  <c r="Q35" i="13"/>
  <c r="G35" i="13"/>
  <c r="X34" i="13"/>
  <c r="Q34" i="13"/>
  <c r="X33" i="13"/>
  <c r="Q33" i="13"/>
  <c r="X32" i="13"/>
  <c r="Q32" i="13"/>
  <c r="X31" i="13"/>
  <c r="Q31" i="13"/>
  <c r="X30" i="13"/>
  <c r="Q30" i="13"/>
  <c r="X29" i="13"/>
  <c r="Q29" i="13"/>
  <c r="X28" i="13"/>
  <c r="Q28" i="13"/>
  <c r="X27" i="13"/>
  <c r="Q27" i="13"/>
  <c r="X26" i="13"/>
  <c r="Q26" i="13"/>
  <c r="X25" i="13"/>
  <c r="Q25" i="13"/>
  <c r="X24" i="13"/>
  <c r="Q24" i="13"/>
  <c r="X23" i="13"/>
  <c r="Q23" i="13"/>
  <c r="X22" i="13"/>
  <c r="Q22" i="13"/>
  <c r="Q10" i="12"/>
  <c r="S60" i="12"/>
  <c r="M60" i="12"/>
  <c r="Q48" i="12"/>
  <c r="M48" i="12"/>
  <c r="Q18" i="12"/>
  <c r="Q17" i="12"/>
  <c r="Q16" i="12"/>
  <c r="Q14" i="12"/>
  <c r="W84" i="11"/>
  <c r="J84" i="11"/>
  <c r="J83" i="11"/>
  <c r="W83" i="11" s="1"/>
  <c r="J82" i="11"/>
  <c r="W82" i="11" s="1"/>
  <c r="J79" i="11"/>
  <c r="W79" i="11" s="1"/>
  <c r="W78" i="11"/>
  <c r="J78" i="11"/>
  <c r="J73" i="11"/>
  <c r="W73" i="11" s="1"/>
  <c r="J72" i="11"/>
  <c r="W72" i="11" s="1"/>
  <c r="J71" i="11"/>
  <c r="W71" i="11" s="1"/>
  <c r="X49" i="11"/>
  <c r="Q49" i="11"/>
  <c r="X48" i="11"/>
  <c r="Q48" i="11"/>
  <c r="X47" i="11"/>
  <c r="Q47" i="11"/>
  <c r="J46" i="11"/>
  <c r="J81" i="11" s="1"/>
  <c r="W81" i="11" s="1"/>
  <c r="J45" i="11"/>
  <c r="Q45" i="11" s="1"/>
  <c r="X44" i="11"/>
  <c r="Q44" i="11"/>
  <c r="X43" i="11"/>
  <c r="Q43" i="11"/>
  <c r="J42" i="11"/>
  <c r="J77" i="11" s="1"/>
  <c r="W77" i="11" s="1"/>
  <c r="J41" i="11"/>
  <c r="X41" i="11" s="1"/>
  <c r="J40" i="11"/>
  <c r="J75" i="11" s="1"/>
  <c r="W75" i="11" s="1"/>
  <c r="J39" i="11"/>
  <c r="X39" i="11" s="1"/>
  <c r="X38" i="11"/>
  <c r="Q38" i="11"/>
  <c r="X37" i="11"/>
  <c r="Q37" i="11"/>
  <c r="X36" i="11"/>
  <c r="Q36" i="11"/>
  <c r="X35" i="11"/>
  <c r="Q35" i="11"/>
  <c r="J35" i="11"/>
  <c r="J70" i="11" s="1"/>
  <c r="W70" i="11" s="1"/>
  <c r="J33" i="11"/>
  <c r="X33" i="11" s="1"/>
  <c r="J32" i="11"/>
  <c r="X32" i="11" s="1"/>
  <c r="J31" i="11"/>
  <c r="J66" i="11" s="1"/>
  <c r="W66" i="11" s="1"/>
  <c r="J30" i="11"/>
  <c r="J65" i="11" s="1"/>
  <c r="W65" i="11" s="1"/>
  <c r="J29" i="11"/>
  <c r="X29" i="11" s="1"/>
  <c r="J28" i="11"/>
  <c r="X28" i="11" s="1"/>
  <c r="J27" i="11"/>
  <c r="X27" i="11" s="1"/>
  <c r="J26" i="11"/>
  <c r="J61" i="11" s="1"/>
  <c r="W61" i="11" s="1"/>
  <c r="J84" i="10"/>
  <c r="W84" i="10" s="1"/>
  <c r="J83" i="10"/>
  <c r="W83" i="10" s="1"/>
  <c r="J82" i="10"/>
  <c r="W82" i="10" s="1"/>
  <c r="J79" i="10"/>
  <c r="W79" i="10" s="1"/>
  <c r="J78" i="10"/>
  <c r="W78" i="10" s="1"/>
  <c r="J76" i="10"/>
  <c r="W76" i="10" s="1"/>
  <c r="J75" i="10"/>
  <c r="W75" i="10" s="1"/>
  <c r="J74" i="10"/>
  <c r="W74" i="10" s="1"/>
  <c r="J73" i="10"/>
  <c r="W73" i="10" s="1"/>
  <c r="J72" i="10"/>
  <c r="W72" i="10" s="1"/>
  <c r="J71" i="10"/>
  <c r="W71" i="10" s="1"/>
  <c r="J70" i="10"/>
  <c r="W70" i="10" s="1"/>
  <c r="J69" i="10"/>
  <c r="W69" i="10" s="1"/>
  <c r="J68" i="10"/>
  <c r="W68" i="10" s="1"/>
  <c r="J67" i="10"/>
  <c r="W67" i="10" s="1"/>
  <c r="J66" i="10"/>
  <c r="W66" i="10" s="1"/>
  <c r="J65" i="10"/>
  <c r="W65" i="10" s="1"/>
  <c r="J64" i="10"/>
  <c r="W64" i="10" s="1"/>
  <c r="J63" i="10"/>
  <c r="W63" i="10" s="1"/>
  <c r="J62" i="10"/>
  <c r="W62" i="10" s="1"/>
  <c r="F62" i="10"/>
  <c r="W61" i="10"/>
  <c r="J61" i="10"/>
  <c r="F61" i="10"/>
  <c r="J60" i="10"/>
  <c r="W60" i="10" s="1"/>
  <c r="F60" i="10"/>
  <c r="J59" i="10"/>
  <c r="W59" i="10" s="1"/>
  <c r="F59" i="10"/>
  <c r="J58" i="10"/>
  <c r="W58" i="10" s="1"/>
  <c r="F58" i="10"/>
  <c r="W57" i="10"/>
  <c r="J57" i="10"/>
  <c r="G57" i="10"/>
  <c r="E57" i="10"/>
  <c r="F57" i="10" s="1"/>
  <c r="G56" i="10"/>
  <c r="G55" i="10"/>
  <c r="F55" i="10" s="1"/>
  <c r="E55" i="10"/>
  <c r="F54" i="10"/>
  <c r="F53" i="10"/>
  <c r="F52" i="10"/>
  <c r="F51" i="10"/>
  <c r="X50" i="10"/>
  <c r="Q50" i="10"/>
  <c r="F50" i="10"/>
  <c r="X49" i="10"/>
  <c r="Q49" i="10"/>
  <c r="G49" i="10"/>
  <c r="F49" i="10" s="1"/>
  <c r="E49" i="10"/>
  <c r="X48" i="10"/>
  <c r="Q48" i="10"/>
  <c r="F48" i="10"/>
  <c r="X47" i="10"/>
  <c r="Q47" i="10"/>
  <c r="G47" i="10"/>
  <c r="E47" i="10"/>
  <c r="J34" i="11" s="1"/>
  <c r="Q46" i="10"/>
  <c r="J46" i="10"/>
  <c r="J81" i="10" s="1"/>
  <c r="W81" i="10" s="1"/>
  <c r="F46" i="10"/>
  <c r="J45" i="10"/>
  <c r="X45" i="10" s="1"/>
  <c r="F45" i="10"/>
  <c r="X44" i="10"/>
  <c r="Q44" i="10"/>
  <c r="F44" i="10"/>
  <c r="X43" i="10"/>
  <c r="Q43" i="10"/>
  <c r="F43" i="10"/>
  <c r="J42" i="10"/>
  <c r="J77" i="10" s="1"/>
  <c r="W77" i="10" s="1"/>
  <c r="F42" i="10"/>
  <c r="X41" i="10"/>
  <c r="Q41" i="10"/>
  <c r="F41" i="10"/>
  <c r="X40" i="10"/>
  <c r="Q40" i="10"/>
  <c r="F40" i="10"/>
  <c r="X39" i="10"/>
  <c r="Q39" i="10"/>
  <c r="F39" i="10"/>
  <c r="X38" i="10"/>
  <c r="Q38" i="10"/>
  <c r="F38" i="10"/>
  <c r="X37" i="10"/>
  <c r="Q37" i="10"/>
  <c r="G37" i="10"/>
  <c r="E37" i="10"/>
  <c r="J25" i="11" s="1"/>
  <c r="X36" i="10"/>
  <c r="Q36" i="10"/>
  <c r="G36" i="10"/>
  <c r="E36" i="10"/>
  <c r="J24" i="11" s="1"/>
  <c r="X24" i="11" s="1"/>
  <c r="X35" i="10"/>
  <c r="Q35" i="10"/>
  <c r="X34" i="10"/>
  <c r="Q34" i="10"/>
  <c r="X33" i="10"/>
  <c r="Q33" i="10"/>
  <c r="X32" i="10"/>
  <c r="Q32" i="10"/>
  <c r="X31" i="10"/>
  <c r="Q31" i="10"/>
  <c r="X30" i="10"/>
  <c r="Q30" i="10"/>
  <c r="X29" i="10"/>
  <c r="Q29" i="10"/>
  <c r="X28" i="10"/>
  <c r="Q28" i="10"/>
  <c r="X27" i="10"/>
  <c r="Q27" i="10"/>
  <c r="X26" i="10"/>
  <c r="Q26" i="10"/>
  <c r="X25" i="10"/>
  <c r="Q25" i="10"/>
  <c r="X24" i="10"/>
  <c r="Q24" i="10"/>
  <c r="X23" i="10"/>
  <c r="Q23" i="10"/>
  <c r="X22" i="10"/>
  <c r="Q22" i="10"/>
  <c r="S60" i="9"/>
  <c r="M60" i="9"/>
  <c r="Q48" i="9"/>
  <c r="M48" i="9"/>
  <c r="Q18" i="9"/>
  <c r="Q17" i="9"/>
  <c r="Q16" i="9"/>
  <c r="Q14" i="9"/>
  <c r="J84" i="8"/>
  <c r="W84" i="8" s="1"/>
  <c r="J83" i="8"/>
  <c r="W83" i="8" s="1"/>
  <c r="J82" i="8"/>
  <c r="W82" i="8" s="1"/>
  <c r="J79" i="8"/>
  <c r="W79" i="8" s="1"/>
  <c r="J78" i="8"/>
  <c r="W78" i="8" s="1"/>
  <c r="J73" i="8"/>
  <c r="W73" i="8" s="1"/>
  <c r="J72" i="8"/>
  <c r="W72" i="8" s="1"/>
  <c r="J71" i="8"/>
  <c r="W71" i="8" s="1"/>
  <c r="X49" i="8"/>
  <c r="Q49" i="8"/>
  <c r="X48" i="8"/>
  <c r="Q48" i="8"/>
  <c r="X47" i="8"/>
  <c r="Q47" i="8"/>
  <c r="J46" i="8"/>
  <c r="J81" i="8" s="1"/>
  <c r="W81" i="8" s="1"/>
  <c r="J45" i="8"/>
  <c r="X45" i="8" s="1"/>
  <c r="X44" i="8"/>
  <c r="Q44" i="8"/>
  <c r="X43" i="8"/>
  <c r="Q43" i="8"/>
  <c r="J42" i="8"/>
  <c r="J77" i="8" s="1"/>
  <c r="W77" i="8" s="1"/>
  <c r="X41" i="8"/>
  <c r="Q41" i="8"/>
  <c r="J41" i="8"/>
  <c r="J76" i="8" s="1"/>
  <c r="W76" i="8" s="1"/>
  <c r="J40" i="8"/>
  <c r="J75" i="8" s="1"/>
  <c r="W75" i="8" s="1"/>
  <c r="J39" i="8"/>
  <c r="X39" i="8" s="1"/>
  <c r="X38" i="8"/>
  <c r="Q38" i="8"/>
  <c r="X37" i="8"/>
  <c r="Q37" i="8"/>
  <c r="X36" i="8"/>
  <c r="Q36" i="8"/>
  <c r="J35" i="8"/>
  <c r="J70" i="8" s="1"/>
  <c r="W70" i="8" s="1"/>
  <c r="J33" i="8"/>
  <c r="Q33" i="8" s="1"/>
  <c r="J32" i="8"/>
  <c r="J67" i="8" s="1"/>
  <c r="W67" i="8" s="1"/>
  <c r="J31" i="8"/>
  <c r="J66" i="8" s="1"/>
  <c r="W66" i="8" s="1"/>
  <c r="J30" i="8"/>
  <c r="J65" i="8" s="1"/>
  <c r="W65" i="8" s="1"/>
  <c r="J29" i="8"/>
  <c r="Q29" i="8" s="1"/>
  <c r="X28" i="8"/>
  <c r="J28" i="8"/>
  <c r="J63" i="8" s="1"/>
  <c r="W63" i="8" s="1"/>
  <c r="J27" i="8"/>
  <c r="J62" i="8" s="1"/>
  <c r="W62" i="8" s="1"/>
  <c r="J26" i="8"/>
  <c r="J61" i="8" s="1"/>
  <c r="W61" i="8" s="1"/>
  <c r="J84" i="7"/>
  <c r="W84" i="7" s="1"/>
  <c r="J83" i="7"/>
  <c r="W83" i="7" s="1"/>
  <c r="J82" i="7"/>
  <c r="W82" i="7" s="1"/>
  <c r="J79" i="7"/>
  <c r="W79" i="7" s="1"/>
  <c r="W78" i="7"/>
  <c r="J78" i="7"/>
  <c r="J76" i="7"/>
  <c r="W76" i="7" s="1"/>
  <c r="J75" i="7"/>
  <c r="W75" i="7" s="1"/>
  <c r="J74" i="7"/>
  <c r="W74" i="7" s="1"/>
  <c r="J73" i="7"/>
  <c r="W73" i="7" s="1"/>
  <c r="W72" i="7"/>
  <c r="J72" i="7"/>
  <c r="J71" i="7"/>
  <c r="W71" i="7" s="1"/>
  <c r="W70" i="7"/>
  <c r="J70" i="7"/>
  <c r="J69" i="7"/>
  <c r="W69" i="7" s="1"/>
  <c r="J68" i="7"/>
  <c r="W68" i="7" s="1"/>
  <c r="J67" i="7"/>
  <c r="W67" i="7" s="1"/>
  <c r="J66" i="7"/>
  <c r="W66" i="7" s="1"/>
  <c r="J65" i="7"/>
  <c r="W65" i="7" s="1"/>
  <c r="J64" i="7"/>
  <c r="W64" i="7" s="1"/>
  <c r="J63" i="7"/>
  <c r="W63" i="7" s="1"/>
  <c r="J62" i="7"/>
  <c r="W62" i="7" s="1"/>
  <c r="F62" i="7"/>
  <c r="J61" i="7"/>
  <c r="W61" i="7" s="1"/>
  <c r="F61" i="7"/>
  <c r="J60" i="7"/>
  <c r="W60" i="7" s="1"/>
  <c r="F60" i="7"/>
  <c r="J59" i="7"/>
  <c r="W59" i="7" s="1"/>
  <c r="F59" i="7"/>
  <c r="J58" i="7"/>
  <c r="W58" i="7" s="1"/>
  <c r="F58" i="7"/>
  <c r="J57" i="7"/>
  <c r="W57" i="7" s="1"/>
  <c r="G57" i="7"/>
  <c r="F57" i="7" s="1"/>
  <c r="E57" i="7"/>
  <c r="E56" i="7" s="1"/>
  <c r="G56" i="7"/>
  <c r="G55" i="7"/>
  <c r="E55" i="7"/>
  <c r="F55" i="7" s="1"/>
  <c r="F54" i="7"/>
  <c r="F53" i="7"/>
  <c r="F52" i="7"/>
  <c r="F51" i="7"/>
  <c r="X50" i="7"/>
  <c r="Q50" i="7"/>
  <c r="F50" i="7"/>
  <c r="X49" i="7"/>
  <c r="Q49" i="7"/>
  <c r="G49" i="7"/>
  <c r="E49" i="7"/>
  <c r="F49" i="7" s="1"/>
  <c r="X48" i="7"/>
  <c r="Q48" i="7"/>
  <c r="F48" i="7"/>
  <c r="X47" i="7"/>
  <c r="Q47" i="7"/>
  <c r="G47" i="7"/>
  <c r="F47" i="7" s="1"/>
  <c r="E47" i="7"/>
  <c r="J34" i="8" s="1"/>
  <c r="J69" i="8" s="1"/>
  <c r="W69" i="8" s="1"/>
  <c r="J46" i="7"/>
  <c r="X46" i="7" s="1"/>
  <c r="F46" i="7"/>
  <c r="J45" i="7"/>
  <c r="J80" i="7" s="1"/>
  <c r="W80" i="7" s="1"/>
  <c r="F45" i="7"/>
  <c r="X44" i="7"/>
  <c r="Q44" i="7"/>
  <c r="F44" i="7"/>
  <c r="X43" i="7"/>
  <c r="Q43" i="7"/>
  <c r="F43" i="7"/>
  <c r="X42" i="7"/>
  <c r="Q42" i="7"/>
  <c r="J42" i="7"/>
  <c r="J77" i="7" s="1"/>
  <c r="W77" i="7" s="1"/>
  <c r="F42" i="7"/>
  <c r="X41" i="7"/>
  <c r="Q41" i="7"/>
  <c r="F41" i="7"/>
  <c r="X40" i="7"/>
  <c r="Q40" i="7"/>
  <c r="F40" i="7"/>
  <c r="X39" i="7"/>
  <c r="Q39" i="7"/>
  <c r="F39" i="7"/>
  <c r="X38" i="7"/>
  <c r="Q38" i="7"/>
  <c r="F38" i="7"/>
  <c r="X37" i="7"/>
  <c r="Q37" i="7"/>
  <c r="G37" i="7"/>
  <c r="E37" i="7"/>
  <c r="J25" i="8" s="1"/>
  <c r="X36" i="7"/>
  <c r="Q36" i="7"/>
  <c r="G36" i="7"/>
  <c r="E36" i="7"/>
  <c r="J24" i="8" s="1"/>
  <c r="X35" i="7"/>
  <c r="Q35" i="7"/>
  <c r="X34" i="7"/>
  <c r="Q34" i="7"/>
  <c r="X33" i="7"/>
  <c r="Q33" i="7"/>
  <c r="X32" i="7"/>
  <c r="Q32" i="7"/>
  <c r="X31" i="7"/>
  <c r="Q31" i="7"/>
  <c r="X30" i="7"/>
  <c r="Q30" i="7"/>
  <c r="X29" i="7"/>
  <c r="Q29" i="7"/>
  <c r="X28" i="7"/>
  <c r="Q28" i="7"/>
  <c r="X27" i="7"/>
  <c r="Q27" i="7"/>
  <c r="X26" i="7"/>
  <c r="Q26" i="7"/>
  <c r="X25" i="7"/>
  <c r="Q25" i="7"/>
  <c r="X24" i="7"/>
  <c r="Q24" i="7"/>
  <c r="X23" i="7"/>
  <c r="Q23" i="7"/>
  <c r="X22" i="7"/>
  <c r="Q22" i="7"/>
  <c r="S60" i="6"/>
  <c r="M60" i="6"/>
  <c r="Q48" i="6"/>
  <c r="M48" i="6"/>
  <c r="Q18" i="6"/>
  <c r="Q17" i="6"/>
  <c r="Q16" i="6"/>
  <c r="Q14" i="6"/>
  <c r="J84" i="5"/>
  <c r="W84" i="5" s="1"/>
  <c r="J83" i="5"/>
  <c r="W83" i="5" s="1"/>
  <c r="J82" i="5"/>
  <c r="W82" i="5" s="1"/>
  <c r="J79" i="5"/>
  <c r="W79" i="5" s="1"/>
  <c r="J78" i="5"/>
  <c r="J73" i="5"/>
  <c r="W73" i="5" s="1"/>
  <c r="J72" i="5"/>
  <c r="W72" i="5" s="1"/>
  <c r="J71" i="5"/>
  <c r="W71" i="5" s="1"/>
  <c r="X49" i="5"/>
  <c r="Q49" i="5"/>
  <c r="X48" i="5"/>
  <c r="Q48" i="5"/>
  <c r="X47" i="5"/>
  <c r="Q47" i="5"/>
  <c r="J46" i="5"/>
  <c r="Q46" i="5" s="1"/>
  <c r="J45" i="5"/>
  <c r="X45" i="5" s="1"/>
  <c r="X44" i="5"/>
  <c r="Q44" i="5"/>
  <c r="X43" i="5"/>
  <c r="Q43" i="5"/>
  <c r="J42" i="5"/>
  <c r="J77" i="5" s="1"/>
  <c r="W77" i="5" s="1"/>
  <c r="X41" i="5"/>
  <c r="J41" i="5"/>
  <c r="J76" i="5" s="1"/>
  <c r="W76" i="5" s="1"/>
  <c r="J40" i="5"/>
  <c r="Q40" i="5" s="1"/>
  <c r="Q39" i="5"/>
  <c r="J39" i="5"/>
  <c r="X39" i="5" s="1"/>
  <c r="X38" i="5"/>
  <c r="Q38" i="5"/>
  <c r="X37" i="5"/>
  <c r="Q37" i="5"/>
  <c r="X36" i="5"/>
  <c r="Q36" i="5"/>
  <c r="X35" i="5"/>
  <c r="J35" i="5"/>
  <c r="Q35" i="5" s="1"/>
  <c r="J33" i="5"/>
  <c r="J68" i="5" s="1"/>
  <c r="W68" i="5" s="1"/>
  <c r="X32" i="5"/>
  <c r="Q32" i="5"/>
  <c r="J32" i="5"/>
  <c r="J67" i="5" s="1"/>
  <c r="W67" i="5" s="1"/>
  <c r="J31" i="5"/>
  <c r="Q31" i="5" s="1"/>
  <c r="J30" i="5"/>
  <c r="J65" i="5" s="1"/>
  <c r="W65" i="5" s="1"/>
  <c r="J29" i="5"/>
  <c r="J64" i="5" s="1"/>
  <c r="W64" i="5" s="1"/>
  <c r="J28" i="5"/>
  <c r="J63" i="5" s="1"/>
  <c r="W63" i="5" s="1"/>
  <c r="J27" i="5"/>
  <c r="Q27" i="5" s="1"/>
  <c r="J26" i="5"/>
  <c r="J61" i="5" s="1"/>
  <c r="W61" i="5" s="1"/>
  <c r="W84" i="4"/>
  <c r="J84" i="4"/>
  <c r="J83" i="4"/>
  <c r="W83" i="4" s="1"/>
  <c r="J82" i="4"/>
  <c r="W82" i="4" s="1"/>
  <c r="W79" i="4"/>
  <c r="J79" i="4"/>
  <c r="J78" i="4"/>
  <c r="W78" i="4" s="1"/>
  <c r="J76" i="4"/>
  <c r="W76" i="4" s="1"/>
  <c r="W75" i="4"/>
  <c r="J75" i="4"/>
  <c r="W74" i="4"/>
  <c r="J74" i="4"/>
  <c r="J73" i="4"/>
  <c r="W73" i="4" s="1"/>
  <c r="J72" i="4"/>
  <c r="W72" i="4" s="1"/>
  <c r="J71" i="4"/>
  <c r="W71" i="4" s="1"/>
  <c r="J70" i="4"/>
  <c r="W70" i="4" s="1"/>
  <c r="J69" i="4"/>
  <c r="W69" i="4" s="1"/>
  <c r="W68" i="4"/>
  <c r="J68" i="4"/>
  <c r="J67" i="4"/>
  <c r="W67" i="4" s="1"/>
  <c r="J66" i="4"/>
  <c r="W66" i="4" s="1"/>
  <c r="J65" i="4"/>
  <c r="W65" i="4" s="1"/>
  <c r="J64" i="4"/>
  <c r="W64" i="4" s="1"/>
  <c r="J63" i="4"/>
  <c r="W63" i="4" s="1"/>
  <c r="J62" i="4"/>
  <c r="W62" i="4" s="1"/>
  <c r="F62" i="4"/>
  <c r="J61" i="4"/>
  <c r="W61" i="4" s="1"/>
  <c r="F61" i="4"/>
  <c r="J60" i="4"/>
  <c r="W60" i="4" s="1"/>
  <c r="F60" i="4"/>
  <c r="J59" i="4"/>
  <c r="W59" i="4" s="1"/>
  <c r="F59" i="4"/>
  <c r="J58" i="4"/>
  <c r="W58" i="4" s="1"/>
  <c r="F58" i="4"/>
  <c r="J57" i="4"/>
  <c r="W57" i="4" s="1"/>
  <c r="G57" i="4"/>
  <c r="G56" i="4" s="1"/>
  <c r="E57" i="4"/>
  <c r="E56" i="4" s="1"/>
  <c r="G55" i="4"/>
  <c r="E55" i="4"/>
  <c r="F54" i="4"/>
  <c r="F53" i="4"/>
  <c r="F52" i="4"/>
  <c r="F51" i="4"/>
  <c r="X50" i="4"/>
  <c r="Q50" i="4"/>
  <c r="F50" i="4"/>
  <c r="X49" i="4"/>
  <c r="Q49" i="4"/>
  <c r="G49" i="4"/>
  <c r="E49" i="4"/>
  <c r="X48" i="4"/>
  <c r="Q48" i="4"/>
  <c r="F48" i="4"/>
  <c r="X47" i="4"/>
  <c r="Q47" i="4"/>
  <c r="G47" i="4"/>
  <c r="E47" i="4"/>
  <c r="J34" i="5" s="1"/>
  <c r="J46" i="4"/>
  <c r="J81" i="4" s="1"/>
  <c r="W81" i="4" s="1"/>
  <c r="F46" i="4"/>
  <c r="J45" i="4"/>
  <c r="J80" i="4" s="1"/>
  <c r="W80" i="4" s="1"/>
  <c r="F45" i="4"/>
  <c r="X44" i="4"/>
  <c r="Q44" i="4"/>
  <c r="F44" i="4"/>
  <c r="X43" i="4"/>
  <c r="Q43" i="4"/>
  <c r="F43" i="4"/>
  <c r="J42" i="4"/>
  <c r="J77" i="4" s="1"/>
  <c r="W77" i="4" s="1"/>
  <c r="F42" i="4"/>
  <c r="X41" i="4"/>
  <c r="Q41" i="4"/>
  <c r="F41" i="4"/>
  <c r="X40" i="4"/>
  <c r="Q40" i="4"/>
  <c r="F40" i="4"/>
  <c r="X39" i="4"/>
  <c r="Q39" i="4"/>
  <c r="F39" i="4"/>
  <c r="X38" i="4"/>
  <c r="Q38" i="4"/>
  <c r="F38" i="4"/>
  <c r="X37" i="4"/>
  <c r="Q37" i="4"/>
  <c r="G37" i="4"/>
  <c r="F37" i="4" s="1"/>
  <c r="E37" i="4"/>
  <c r="J25" i="5" s="1"/>
  <c r="X25" i="5" s="1"/>
  <c r="X36" i="4"/>
  <c r="Q36" i="4"/>
  <c r="G36" i="4"/>
  <c r="E36" i="4"/>
  <c r="J24" i="5" s="1"/>
  <c r="X35" i="4"/>
  <c r="Q35" i="4"/>
  <c r="X34" i="4"/>
  <c r="Q34" i="4"/>
  <c r="X33" i="4"/>
  <c r="Q33" i="4"/>
  <c r="X32" i="4"/>
  <c r="Q32" i="4"/>
  <c r="X31" i="4"/>
  <c r="Q31" i="4"/>
  <c r="X30" i="4"/>
  <c r="Q30" i="4"/>
  <c r="X29" i="4"/>
  <c r="Q29" i="4"/>
  <c r="X28" i="4"/>
  <c r="Q28" i="4"/>
  <c r="X27" i="4"/>
  <c r="Q27" i="4"/>
  <c r="X26" i="4"/>
  <c r="Q26" i="4"/>
  <c r="X25" i="4"/>
  <c r="Q25" i="4"/>
  <c r="X24" i="4"/>
  <c r="Q24" i="4"/>
  <c r="X23" i="4"/>
  <c r="Q23" i="4"/>
  <c r="X22" i="4"/>
  <c r="Q22" i="4"/>
  <c r="E36" i="1"/>
  <c r="Q28" i="5" l="1"/>
  <c r="Q32" i="8"/>
  <c r="X42" i="8"/>
  <c r="Q30" i="11"/>
  <c r="X40" i="11"/>
  <c r="X45" i="11"/>
  <c r="J80" i="11"/>
  <c r="W80" i="11" s="1"/>
  <c r="F55" i="4"/>
  <c r="Q26" i="5"/>
  <c r="X28" i="5"/>
  <c r="Q41" i="5"/>
  <c r="Q45" i="5"/>
  <c r="J62" i="5"/>
  <c r="W62" i="5" s="1"/>
  <c r="J74" i="5"/>
  <c r="W74" i="5" s="1"/>
  <c r="J80" i="5"/>
  <c r="W80" i="5" s="1"/>
  <c r="X32" i="8"/>
  <c r="F36" i="7"/>
  <c r="Q26" i="11"/>
  <c r="Q42" i="4"/>
  <c r="Q46" i="8"/>
  <c r="X26" i="11"/>
  <c r="Q40" i="11"/>
  <c r="Q29" i="11"/>
  <c r="Q29" i="14"/>
  <c r="Q27" i="8"/>
  <c r="J80" i="10"/>
  <c r="W80" i="10" s="1"/>
  <c r="X46" i="11"/>
  <c r="X33" i="8"/>
  <c r="Q40" i="8"/>
  <c r="Q46" i="11"/>
  <c r="X42" i="4"/>
  <c r="Q46" i="4"/>
  <c r="Q30" i="5"/>
  <c r="Q28" i="8"/>
  <c r="Q45" i="10"/>
  <c r="X30" i="11"/>
  <c r="Q42" i="11"/>
  <c r="Q45" i="4"/>
  <c r="J66" i="5"/>
  <c r="W66" i="5" s="1"/>
  <c r="Q35" i="8"/>
  <c r="E56" i="10"/>
  <c r="Q31" i="11"/>
  <c r="X33" i="14"/>
  <c r="J61" i="14"/>
  <c r="W61" i="14" s="1"/>
  <c r="F49" i="4"/>
  <c r="F47" i="4"/>
  <c r="X31" i="5"/>
  <c r="J70" i="5"/>
  <c r="W70" i="5" s="1"/>
  <c r="X29" i="8"/>
  <c r="X31" i="11"/>
  <c r="J74" i="11"/>
  <c r="W74" i="11" s="1"/>
  <c r="X46" i="10"/>
  <c r="Q39" i="11"/>
  <c r="X26" i="14"/>
  <c r="X27" i="5"/>
  <c r="X40" i="5"/>
  <c r="X46" i="5"/>
  <c r="Q31" i="8"/>
  <c r="Q33" i="11"/>
  <c r="W57" i="20"/>
  <c r="W85" i="20" s="1"/>
  <c r="J85" i="20"/>
  <c r="X50" i="20"/>
  <c r="Q50" i="20"/>
  <c r="J50" i="17"/>
  <c r="Q50" i="17" s="1"/>
  <c r="Q22" i="17"/>
  <c r="W57" i="17"/>
  <c r="W85" i="17" s="1"/>
  <c r="J85" i="17"/>
  <c r="X22" i="17"/>
  <c r="F34" i="16"/>
  <c r="G63" i="16"/>
  <c r="F63" i="16" s="1"/>
  <c r="F56" i="16"/>
  <c r="F49" i="13"/>
  <c r="X45" i="13"/>
  <c r="F57" i="13"/>
  <c r="X46" i="13"/>
  <c r="X45" i="14"/>
  <c r="J80" i="13"/>
  <c r="W80" i="13" s="1"/>
  <c r="X39" i="14"/>
  <c r="Q42" i="14"/>
  <c r="J77" i="14"/>
  <c r="W77" i="14" s="1"/>
  <c r="X29" i="14"/>
  <c r="J65" i="14"/>
  <c r="W65" i="14" s="1"/>
  <c r="X30" i="14"/>
  <c r="Q33" i="14"/>
  <c r="F36" i="13"/>
  <c r="F37" i="13"/>
  <c r="J24" i="14"/>
  <c r="Q24" i="14" s="1"/>
  <c r="E35" i="13"/>
  <c r="J23" i="14" s="1"/>
  <c r="X23" i="14" s="1"/>
  <c r="J60" i="14"/>
  <c r="W60" i="14" s="1"/>
  <c r="X25" i="14"/>
  <c r="Q25" i="14"/>
  <c r="G63" i="13"/>
  <c r="F56" i="13"/>
  <c r="Q34" i="14"/>
  <c r="J69" i="14"/>
  <c r="W69" i="14" s="1"/>
  <c r="X34" i="14"/>
  <c r="G34" i="13"/>
  <c r="Q42" i="13"/>
  <c r="J63" i="14"/>
  <c r="W63" i="14" s="1"/>
  <c r="J67" i="14"/>
  <c r="W67" i="14" s="1"/>
  <c r="J75" i="14"/>
  <c r="W75" i="14" s="1"/>
  <c r="J81" i="14"/>
  <c r="W81" i="14" s="1"/>
  <c r="X42" i="13"/>
  <c r="F47" i="13"/>
  <c r="J81" i="13"/>
  <c r="W81" i="13" s="1"/>
  <c r="Q27" i="14"/>
  <c r="X28" i="14"/>
  <c r="Q31" i="14"/>
  <c r="X32" i="14"/>
  <c r="Q35" i="14"/>
  <c r="Q40" i="14"/>
  <c r="X41" i="14"/>
  <c r="Q46" i="14"/>
  <c r="Q41" i="14"/>
  <c r="X27" i="14"/>
  <c r="X31" i="14"/>
  <c r="X35" i="14"/>
  <c r="Q39" i="14"/>
  <c r="Q45" i="14"/>
  <c r="F47" i="10"/>
  <c r="F37" i="10"/>
  <c r="Q27" i="11"/>
  <c r="J62" i="11"/>
  <c r="W62" i="11" s="1"/>
  <c r="E35" i="10"/>
  <c r="J23" i="11" s="1"/>
  <c r="X23" i="11" s="1"/>
  <c r="F36" i="10"/>
  <c r="E63" i="10"/>
  <c r="Q23" i="11"/>
  <c r="J58" i="11"/>
  <c r="W58" i="11" s="1"/>
  <c r="X25" i="11"/>
  <c r="Q25" i="11"/>
  <c r="J60" i="11"/>
  <c r="W60" i="11" s="1"/>
  <c r="J69" i="11"/>
  <c r="W69" i="11" s="1"/>
  <c r="X34" i="11"/>
  <c r="Q34" i="11"/>
  <c r="E34" i="10"/>
  <c r="J22" i="11" s="1"/>
  <c r="J64" i="11"/>
  <c r="W64" i="11" s="1"/>
  <c r="J68" i="11"/>
  <c r="W68" i="11" s="1"/>
  <c r="J76" i="11"/>
  <c r="W76" i="11" s="1"/>
  <c r="Q42" i="10"/>
  <c r="F56" i="10"/>
  <c r="Q24" i="11"/>
  <c r="Q28" i="11"/>
  <c r="Q32" i="11"/>
  <c r="Q41" i="11"/>
  <c r="X42" i="11"/>
  <c r="J59" i="11"/>
  <c r="W59" i="11" s="1"/>
  <c r="J63" i="11"/>
  <c r="W63" i="11" s="1"/>
  <c r="J67" i="11"/>
  <c r="W67" i="11" s="1"/>
  <c r="G35" i="10"/>
  <c r="X42" i="10"/>
  <c r="G35" i="7"/>
  <c r="G34" i="7" s="1"/>
  <c r="X25" i="8"/>
  <c r="Q25" i="8"/>
  <c r="J60" i="8"/>
  <c r="W60" i="8" s="1"/>
  <c r="J59" i="8"/>
  <c r="W59" i="8" s="1"/>
  <c r="Q24" i="8"/>
  <c r="X24" i="8"/>
  <c r="F37" i="7"/>
  <c r="Q45" i="7"/>
  <c r="Q46" i="7"/>
  <c r="Q26" i="8"/>
  <c r="X27" i="8"/>
  <c r="Q30" i="8"/>
  <c r="X31" i="8"/>
  <c r="Q34" i="8"/>
  <c r="X35" i="8"/>
  <c r="Q39" i="8"/>
  <c r="X40" i="8"/>
  <c r="Q45" i="8"/>
  <c r="X46" i="8"/>
  <c r="J64" i="8"/>
  <c r="W64" i="8" s="1"/>
  <c r="J68" i="8"/>
  <c r="W68" i="8" s="1"/>
  <c r="J74" i="8"/>
  <c r="W74" i="8" s="1"/>
  <c r="J80" i="8"/>
  <c r="W80" i="8" s="1"/>
  <c r="J81" i="7"/>
  <c r="W81" i="7" s="1"/>
  <c r="E35" i="7"/>
  <c r="J23" i="8" s="1"/>
  <c r="X45" i="7"/>
  <c r="X26" i="8"/>
  <c r="X30" i="8"/>
  <c r="X34" i="8"/>
  <c r="Q42" i="8"/>
  <c r="F56" i="7"/>
  <c r="F36" i="4"/>
  <c r="J69" i="5"/>
  <c r="W69" i="5" s="1"/>
  <c r="X34" i="5"/>
  <c r="Q34" i="5"/>
  <c r="F56" i="4"/>
  <c r="X24" i="5"/>
  <c r="J59" i="5"/>
  <c r="W59" i="5" s="1"/>
  <c r="Q24" i="5"/>
  <c r="J60" i="5"/>
  <c r="W60" i="5" s="1"/>
  <c r="E35" i="4"/>
  <c r="E63" i="4" s="1"/>
  <c r="X45" i="4"/>
  <c r="X46" i="4"/>
  <c r="F57" i="4"/>
  <c r="Q25" i="5"/>
  <c r="X26" i="5"/>
  <c r="Q29" i="5"/>
  <c r="X30" i="5"/>
  <c r="Q33" i="5"/>
  <c r="Q42" i="5"/>
  <c r="W78" i="5"/>
  <c r="X29" i="5"/>
  <c r="X33" i="5"/>
  <c r="X42" i="5"/>
  <c r="J75" i="5"/>
  <c r="W75" i="5" s="1"/>
  <c r="J81" i="5"/>
  <c r="W81" i="5" s="1"/>
  <c r="G35" i="4"/>
  <c r="Q17" i="3"/>
  <c r="Q18" i="3"/>
  <c r="Q16" i="3"/>
  <c r="Q14" i="3"/>
  <c r="J58" i="1"/>
  <c r="W58" i="1" s="1"/>
  <c r="J59" i="1"/>
  <c r="W59" i="1" s="1"/>
  <c r="J60" i="1"/>
  <c r="W60" i="1" s="1"/>
  <c r="J61" i="1"/>
  <c r="W61" i="1" s="1"/>
  <c r="J62" i="1"/>
  <c r="W62" i="1" s="1"/>
  <c r="J63" i="1"/>
  <c r="W63" i="1" s="1"/>
  <c r="J64" i="1"/>
  <c r="W64" i="1" s="1"/>
  <c r="J65" i="1"/>
  <c r="W65" i="1" s="1"/>
  <c r="J66" i="1"/>
  <c r="W66" i="1" s="1"/>
  <c r="J67" i="1"/>
  <c r="W67" i="1" s="1"/>
  <c r="J68" i="1"/>
  <c r="W68" i="1" s="1"/>
  <c r="J69" i="1"/>
  <c r="W69" i="1" s="1"/>
  <c r="J70" i="1"/>
  <c r="W70" i="1" s="1"/>
  <c r="J71" i="1"/>
  <c r="W71" i="1" s="1"/>
  <c r="J72" i="1"/>
  <c r="W72" i="1" s="1"/>
  <c r="J73" i="1"/>
  <c r="W73" i="1" s="1"/>
  <c r="J74" i="1"/>
  <c r="W74" i="1" s="1"/>
  <c r="J75" i="1"/>
  <c r="W75" i="1" s="1"/>
  <c r="J76" i="1"/>
  <c r="W76" i="1" s="1"/>
  <c r="J78" i="1"/>
  <c r="W78" i="1" s="1"/>
  <c r="J79" i="1"/>
  <c r="W79" i="1" s="1"/>
  <c r="J82" i="1"/>
  <c r="W82" i="1" s="1"/>
  <c r="J83" i="1"/>
  <c r="W83" i="1" s="1"/>
  <c r="J84" i="1"/>
  <c r="W84" i="1" s="1"/>
  <c r="J71" i="2"/>
  <c r="W71" i="2" s="1"/>
  <c r="J72" i="2"/>
  <c r="W72" i="2" s="1"/>
  <c r="J73" i="2"/>
  <c r="W73" i="2" s="1"/>
  <c r="J78" i="2"/>
  <c r="W78" i="2" s="1"/>
  <c r="J79" i="2"/>
  <c r="W79" i="2" s="1"/>
  <c r="J82" i="2"/>
  <c r="W82" i="2" s="1"/>
  <c r="J83" i="2"/>
  <c r="W83" i="2" s="1"/>
  <c r="J84" i="2"/>
  <c r="W84" i="2" s="1"/>
  <c r="J57" i="1"/>
  <c r="W57" i="1" s="1"/>
  <c r="X26" i="1"/>
  <c r="X48" i="1"/>
  <c r="X49" i="1"/>
  <c r="X50" i="1"/>
  <c r="X48" i="2"/>
  <c r="X49" i="2"/>
  <c r="X43" i="1"/>
  <c r="X44" i="1"/>
  <c r="X47" i="1"/>
  <c r="X43" i="2"/>
  <c r="X44" i="2"/>
  <c r="X47" i="2"/>
  <c r="X40" i="1"/>
  <c r="X41" i="1"/>
  <c r="X39" i="1"/>
  <c r="X38" i="1"/>
  <c r="X38" i="2"/>
  <c r="X37" i="1"/>
  <c r="X37" i="2"/>
  <c r="X35" i="1"/>
  <c r="X36" i="1"/>
  <c r="X36" i="2"/>
  <c r="X30" i="1"/>
  <c r="X31" i="1"/>
  <c r="X32" i="1"/>
  <c r="X33" i="1"/>
  <c r="X34" i="1"/>
  <c r="X27" i="1"/>
  <c r="X28" i="1"/>
  <c r="X29" i="1"/>
  <c r="X25" i="1"/>
  <c r="X24" i="1"/>
  <c r="X23" i="1"/>
  <c r="Q47" i="1"/>
  <c r="Q48" i="1"/>
  <c r="Q49" i="1"/>
  <c r="Q47" i="2"/>
  <c r="Q48" i="2"/>
  <c r="Q49" i="2"/>
  <c r="X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3" i="1"/>
  <c r="Q44" i="1"/>
  <c r="Q50" i="1"/>
  <c r="Q36" i="2"/>
  <c r="Q37" i="2"/>
  <c r="Q38" i="2"/>
  <c r="Q43" i="2"/>
  <c r="Q44" i="2"/>
  <c r="Q22" i="1"/>
  <c r="J46" i="1"/>
  <c r="J81" i="1" s="1"/>
  <c r="W81" i="1" s="1"/>
  <c r="J46" i="2"/>
  <c r="Q46" i="2" s="1"/>
  <c r="J45" i="1"/>
  <c r="J80" i="1" s="1"/>
  <c r="W80" i="1" s="1"/>
  <c r="J45" i="2"/>
  <c r="X45" i="2" s="1"/>
  <c r="J42" i="1"/>
  <c r="J77" i="1" s="1"/>
  <c r="W77" i="1" s="1"/>
  <c r="J42" i="2"/>
  <c r="J77" i="2" s="1"/>
  <c r="W77" i="2" s="1"/>
  <c r="J41" i="2"/>
  <c r="X41" i="2" s="1"/>
  <c r="J40" i="2"/>
  <c r="Q40" i="2" s="1"/>
  <c r="J39" i="2"/>
  <c r="J74" i="2" s="1"/>
  <c r="W74" i="2" s="1"/>
  <c r="J35" i="2"/>
  <c r="J70" i="2" s="1"/>
  <c r="W70" i="2" s="1"/>
  <c r="J33" i="2"/>
  <c r="X33" i="2" s="1"/>
  <c r="J32" i="2"/>
  <c r="Q32" i="2" s="1"/>
  <c r="J31" i="2"/>
  <c r="J66" i="2" s="1"/>
  <c r="W66" i="2" s="1"/>
  <c r="J30" i="2"/>
  <c r="J65" i="2" s="1"/>
  <c r="W65" i="2" s="1"/>
  <c r="J29" i="2"/>
  <c r="Q29" i="2" s="1"/>
  <c r="J28" i="2"/>
  <c r="Q28" i="2" s="1"/>
  <c r="J27" i="2"/>
  <c r="J62" i="2" s="1"/>
  <c r="W62" i="2" s="1"/>
  <c r="J26" i="2"/>
  <c r="J61" i="2" s="1"/>
  <c r="W61" i="2" s="1"/>
  <c r="X50" i="17" l="1"/>
  <c r="G63" i="7"/>
  <c r="E34" i="13"/>
  <c r="J22" i="14" s="1"/>
  <c r="J57" i="14" s="1"/>
  <c r="F35" i="13"/>
  <c r="X24" i="14"/>
  <c r="J59" i="14"/>
  <c r="W59" i="14" s="1"/>
  <c r="J58" i="14"/>
  <c r="W58" i="14" s="1"/>
  <c r="Q23" i="14"/>
  <c r="E63" i="13"/>
  <c r="F63" i="13" s="1"/>
  <c r="F35" i="10"/>
  <c r="G34" i="10"/>
  <c r="F34" i="10" s="1"/>
  <c r="J50" i="11"/>
  <c r="J57" i="11"/>
  <c r="X22" i="11"/>
  <c r="Q22" i="11"/>
  <c r="G63" i="10"/>
  <c r="F63" i="10" s="1"/>
  <c r="E63" i="7"/>
  <c r="F63" i="7" s="1"/>
  <c r="E34" i="7"/>
  <c r="J22" i="8" s="1"/>
  <c r="Q23" i="8"/>
  <c r="J58" i="8"/>
  <c r="W58" i="8" s="1"/>
  <c r="X23" i="8"/>
  <c r="F35" i="7"/>
  <c r="F35" i="4"/>
  <c r="G34" i="4"/>
  <c r="J23" i="5"/>
  <c r="E34" i="4"/>
  <c r="J22" i="5" s="1"/>
  <c r="G63" i="4"/>
  <c r="F63" i="4" s="1"/>
  <c r="Q39" i="2"/>
  <c r="Q35" i="2"/>
  <c r="Q31" i="2"/>
  <c r="Q27" i="2"/>
  <c r="X29" i="2"/>
  <c r="X32" i="2"/>
  <c r="X39" i="2"/>
  <c r="X40" i="2"/>
  <c r="J80" i="2"/>
  <c r="W80" i="2" s="1"/>
  <c r="J76" i="2"/>
  <c r="W76" i="2" s="1"/>
  <c r="J68" i="2"/>
  <c r="W68" i="2" s="1"/>
  <c r="J64" i="2"/>
  <c r="W64" i="2" s="1"/>
  <c r="Q42" i="2"/>
  <c r="Q30" i="2"/>
  <c r="Q26" i="2"/>
  <c r="X28" i="2"/>
  <c r="X31" i="2"/>
  <c r="X35" i="2"/>
  <c r="X42" i="1"/>
  <c r="X46" i="2"/>
  <c r="X26" i="2"/>
  <c r="J75" i="2"/>
  <c r="W75" i="2" s="1"/>
  <c r="J67" i="2"/>
  <c r="W67" i="2" s="1"/>
  <c r="J63" i="2"/>
  <c r="W63" i="2" s="1"/>
  <c r="Q45" i="2"/>
  <c r="Q41" i="2"/>
  <c r="Q33" i="2"/>
  <c r="Q46" i="1"/>
  <c r="Q42" i="1"/>
  <c r="X27" i="2"/>
  <c r="X30" i="2"/>
  <c r="X42" i="2"/>
  <c r="X46" i="1"/>
  <c r="Q45" i="1"/>
  <c r="X45" i="1"/>
  <c r="J81" i="2"/>
  <c r="W81" i="2" s="1"/>
  <c r="G36" i="1"/>
  <c r="J24" i="2"/>
  <c r="J50" i="14" l="1"/>
  <c r="X50" i="14" s="1"/>
  <c r="Q22" i="14"/>
  <c r="X22" i="14"/>
  <c r="F34" i="13"/>
  <c r="W57" i="14"/>
  <c r="W85" i="14" s="1"/>
  <c r="J85" i="14"/>
  <c r="X50" i="11"/>
  <c r="Q50" i="11"/>
  <c r="W57" i="11"/>
  <c r="W85" i="11" s="1"/>
  <c r="J85" i="11"/>
  <c r="J57" i="8"/>
  <c r="J50" i="8"/>
  <c r="X22" i="8"/>
  <c r="Q22" i="8"/>
  <c r="F34" i="7"/>
  <c r="Q23" i="5"/>
  <c r="J58" i="5"/>
  <c r="W58" i="5" s="1"/>
  <c r="X23" i="5"/>
  <c r="F34" i="4"/>
  <c r="J50" i="5"/>
  <c r="J57" i="5"/>
  <c r="Q22" i="5"/>
  <c r="X22" i="5"/>
  <c r="F36" i="1"/>
  <c r="Q24" i="2"/>
  <c r="J59" i="2"/>
  <c r="W59" i="2" s="1"/>
  <c r="X24" i="2"/>
  <c r="F38" i="1"/>
  <c r="F39" i="1"/>
  <c r="F40" i="1"/>
  <c r="F41" i="1"/>
  <c r="F42" i="1"/>
  <c r="F43" i="1"/>
  <c r="F44" i="1"/>
  <c r="F45" i="1"/>
  <c r="F46" i="1"/>
  <c r="F48" i="1"/>
  <c r="F50" i="1"/>
  <c r="F51" i="1"/>
  <c r="F52" i="1"/>
  <c r="F53" i="1"/>
  <c r="F54" i="1"/>
  <c r="F58" i="1"/>
  <c r="F59" i="1"/>
  <c r="F60" i="1"/>
  <c r="F61" i="1"/>
  <c r="F62" i="1"/>
  <c r="G57" i="1"/>
  <c r="G56" i="1" s="1"/>
  <c r="G55" i="1"/>
  <c r="G49" i="1"/>
  <c r="G47" i="1"/>
  <c r="G37" i="1"/>
  <c r="G35" i="1"/>
  <c r="E57" i="1"/>
  <c r="E56" i="1" s="1"/>
  <c r="E49" i="1"/>
  <c r="E37" i="1"/>
  <c r="J25" i="2" s="1"/>
  <c r="E55" i="1"/>
  <c r="E47" i="1"/>
  <c r="J34" i="2" s="1"/>
  <c r="E35" i="1"/>
  <c r="J23" i="2" s="1"/>
  <c r="G34" i="1" l="1"/>
  <c r="Q50" i="14"/>
  <c r="X50" i="8"/>
  <c r="Q50" i="8"/>
  <c r="J85" i="8"/>
  <c r="W57" i="8"/>
  <c r="W85" i="8" s="1"/>
  <c r="W57" i="5"/>
  <c r="W85" i="5" s="1"/>
  <c r="J85" i="5"/>
  <c r="X50" i="5"/>
  <c r="Q50" i="5"/>
  <c r="F56" i="1"/>
  <c r="F57" i="1"/>
  <c r="J58" i="2"/>
  <c r="W58" i="2" s="1"/>
  <c r="X23" i="2"/>
  <c r="Q23" i="2"/>
  <c r="X25" i="2"/>
  <c r="Q25" i="2"/>
  <c r="J60" i="2"/>
  <c r="W60" i="2" s="1"/>
  <c r="F55" i="1"/>
  <c r="J69" i="2"/>
  <c r="W69" i="2" s="1"/>
  <c r="X34" i="2"/>
  <c r="Q34" i="2"/>
  <c r="F47" i="1"/>
  <c r="F49" i="1"/>
  <c r="E34" i="1"/>
  <c r="J22" i="2" s="1"/>
  <c r="E63" i="1"/>
  <c r="F35" i="1"/>
  <c r="G63" i="1"/>
  <c r="F37" i="1"/>
  <c r="M60" i="3"/>
  <c r="S60" i="3"/>
  <c r="M48" i="3"/>
  <c r="Q48" i="3"/>
  <c r="F34" i="1" l="1"/>
  <c r="Q22" i="2"/>
  <c r="J57" i="2"/>
  <c r="W57" i="2" s="1"/>
  <c r="W85" i="2" s="1"/>
  <c r="X22" i="2"/>
  <c r="F63" i="1"/>
  <c r="J85" i="2" l="1"/>
  <c r="J50" i="2"/>
  <c r="X50" i="2" l="1"/>
  <c r="Q50" i="2"/>
</calcChain>
</file>

<file path=xl/sharedStrings.xml><?xml version="1.0" encoding="utf-8"?>
<sst xmlns="http://schemas.openxmlformats.org/spreadsheetml/2006/main" count="2860" uniqueCount="235">
  <si>
    <t xml:space="preserve">BERITA ACARA REKONSILIASI INTERNAL DATA BARANG MILIK NEGARA </t>
  </si>
  <si>
    <t>BAGIAN ANGGARAN 005.01 BADAN URUSAN ADMINISTRASI</t>
  </si>
  <si>
    <t>Jalan By Pass Km 24 Anak Air, Kota Padang,kami yang bertanda tangan dibawah ini</t>
  </si>
  <si>
    <t xml:space="preserve">I </t>
  </si>
  <si>
    <t xml:space="preserve">Nama </t>
  </si>
  <si>
    <t>NIP</t>
  </si>
  <si>
    <t xml:space="preserve">Jabatan </t>
  </si>
  <si>
    <t>dalam hal ini bertindak untuk dan atas nama penanggung jawab unit akuntansi barang pada Pengadilan Tinggi Agama Padang</t>
  </si>
  <si>
    <r>
      <t xml:space="preserve">untuk selanjutnya disebut </t>
    </r>
    <r>
      <rPr>
        <b/>
        <sz val="10"/>
        <rFont val="Arial"/>
        <family val="2"/>
      </rPr>
      <t xml:space="preserve">Pihak Pertama </t>
    </r>
  </si>
  <si>
    <t>II</t>
  </si>
  <si>
    <t>: AIDIL AKBAR, SE</t>
  </si>
  <si>
    <t>dalam hal ini bertindak untuk dan atas nama penanggung jawab unit akuntansi keuangan pada Pengadilan Tinggi Agama Padang</t>
  </si>
  <si>
    <r>
      <t xml:space="preserve">untuk selanjutnya disebut </t>
    </r>
    <r>
      <rPr>
        <b/>
        <sz val="10"/>
        <rFont val="Arial"/>
        <family val="2"/>
      </rPr>
      <t>Pihak Kedua</t>
    </r>
    <r>
      <rPr>
        <sz val="10"/>
        <rFont val="Arial"/>
        <family val="2"/>
      </rPr>
      <t xml:space="preserve"> </t>
    </r>
  </si>
  <si>
    <t xml:space="preserve">menyatakan bahwa telah melakukan Rekonsiliasi Data Barang Milik Negara (BMN) pada lingkup internal Pengadilan Tinggi Agama Padang </t>
  </si>
  <si>
    <t>dengan cara mebandingkan data BMN pada Laporan Barang Kuasa Pengguna (KP) yang disusun oleh unit akuntansi  barang dengan</t>
  </si>
  <si>
    <t>I</t>
  </si>
  <si>
    <t>Hasil Rekonsiliasi Data BMN</t>
  </si>
  <si>
    <t>NO</t>
  </si>
  <si>
    <t>AKUN NERACA</t>
  </si>
  <si>
    <t>Saldo Awal</t>
  </si>
  <si>
    <t>Mutasi</t>
  </si>
  <si>
    <t>Saldo Akhir</t>
  </si>
  <si>
    <t>(1)</t>
  </si>
  <si>
    <t>(2)</t>
  </si>
  <si>
    <t>(3)</t>
  </si>
  <si>
    <t>(4)</t>
  </si>
  <si>
    <t>(5)= (3) + (4)</t>
  </si>
  <si>
    <t>POSISI BMN DI NERACA</t>
  </si>
  <si>
    <t>A.</t>
  </si>
  <si>
    <t xml:space="preserve">ASET LANCAR </t>
  </si>
  <si>
    <t xml:space="preserve">Persediaan </t>
  </si>
  <si>
    <t>B.</t>
  </si>
  <si>
    <t xml:space="preserve">ASET TETAP </t>
  </si>
  <si>
    <t>Tanah</t>
  </si>
  <si>
    <t>Peralatan dan Mesin</t>
  </si>
  <si>
    <t xml:space="preserve">Gedung dan Bangunan </t>
  </si>
  <si>
    <t xml:space="preserve">Jalan,Irigasi dan Jaringan </t>
  </si>
  <si>
    <t>Aset Tetap Lainnya</t>
  </si>
  <si>
    <t xml:space="preserve">Kontruksi Dalam Pengerjaan </t>
  </si>
  <si>
    <t>Akum. Penyusutan Peralatan dan Mesin</t>
  </si>
  <si>
    <t>Akum. Penyusutan Gedung dan Bangunan</t>
  </si>
  <si>
    <t>Akum. Penyusutan Jalan, Irigasi dan Jaringan</t>
  </si>
  <si>
    <t>Akum. Penyusutan Aset Tetap</t>
  </si>
  <si>
    <t>C.</t>
  </si>
  <si>
    <t>ASET LAINNYA</t>
  </si>
  <si>
    <t>Kemitraan Dengan Pihak Ketiga</t>
  </si>
  <si>
    <t>Aset Tidak Berwujud</t>
  </si>
  <si>
    <t>Aset Lain-lain</t>
  </si>
  <si>
    <t>Akum. Amortisasi</t>
  </si>
  <si>
    <t>Akum. Penyusutan Aset Lainnya</t>
  </si>
  <si>
    <t>BMN NON NERACA</t>
  </si>
  <si>
    <t>A</t>
  </si>
  <si>
    <t>EKSTRAKOMPTABEL</t>
  </si>
  <si>
    <t>BMN Ekstrakomptabel</t>
  </si>
  <si>
    <t>B</t>
  </si>
  <si>
    <t>BPYBDS</t>
  </si>
  <si>
    <t>BARANG HILANG</t>
  </si>
  <si>
    <t>D.</t>
  </si>
  <si>
    <t>BARANG RUSAK BERAT</t>
  </si>
  <si>
    <t>TOTAL (I+II)</t>
  </si>
  <si>
    <t>yang merupakan bagian yang tidak terpisahkan dari Berita Acara ini.</t>
  </si>
  <si>
    <t>dikemudian hari terdapat kekeliruan akan dilakukan perbaikan sebagaimana mestinya.</t>
  </si>
  <si>
    <t xml:space="preserve">               AIDIL AKBAR, SE</t>
  </si>
  <si>
    <t xml:space="preserve">Mengetahui </t>
  </si>
  <si>
    <t>Kuasa Pengguna Barang/Anggaran</t>
  </si>
  <si>
    <t>IRSYADI, S.Ag, M.Ag</t>
  </si>
  <si>
    <t>NIP. 19700702 199603 1 005</t>
  </si>
  <si>
    <t xml:space="preserve">LINGKUP INTERNAL KEMENTERIAN NEGARA/LEMBAGA </t>
  </si>
  <si>
    <t xml:space="preserve">LAMPIRAN BERITA ACARA INI </t>
  </si>
  <si>
    <t xml:space="preserve">I. TANDA TANGAN </t>
  </si>
  <si>
    <t xml:space="preserve">II. PERIODE </t>
  </si>
  <si>
    <t xml:space="preserve">REKONSILIASI INTERNAL </t>
  </si>
  <si>
    <t xml:space="preserve">Keuangan </t>
  </si>
  <si>
    <t xml:space="preserve">Barang </t>
  </si>
  <si>
    <t xml:space="preserve">III. UNIT ORGANISASI </t>
  </si>
  <si>
    <t xml:space="preserve">Kode </t>
  </si>
  <si>
    <t>K</t>
  </si>
  <si>
    <t>D</t>
  </si>
  <si>
    <t>Pengadilan Tinggi Agama Padang</t>
  </si>
  <si>
    <t>Jalan By Pass Km 24 Anak Air Padang Telp. 0751 40537 Padang - Sumatera Barat 25171</t>
  </si>
  <si>
    <t xml:space="preserve">IV. SALDO AKHIR PERIODE YANG LALU YANG MENJADI SALDO AWAL UNTUK PERIODE BERJALAN </t>
  </si>
  <si>
    <t xml:space="preserve">No </t>
  </si>
  <si>
    <t xml:space="preserve">PERKIRAAN NERACA </t>
  </si>
  <si>
    <t xml:space="preserve">SAK </t>
  </si>
  <si>
    <t>SIMAK -BMN</t>
  </si>
  <si>
    <t xml:space="preserve">KESEPAKATAN </t>
  </si>
  <si>
    <t>(5)</t>
  </si>
  <si>
    <t xml:space="preserve">Tanah </t>
  </si>
  <si>
    <t xml:space="preserve">Peralatan dan Mesin </t>
  </si>
  <si>
    <t>Akum. Penyusutan</t>
  </si>
  <si>
    <t>Gedung dan Bangunan</t>
  </si>
  <si>
    <t xml:space="preserve">Jalan,Irigasi &amp; Jariangan </t>
  </si>
  <si>
    <t>Kontruksi dlm Pengerjaan</t>
  </si>
  <si>
    <t>C</t>
  </si>
  <si>
    <t xml:space="preserve">ASET LAINNYA </t>
  </si>
  <si>
    <t>EKSTAKOMPTABEL</t>
  </si>
  <si>
    <t>V. DATA KOREKSI SALDO AWAL NILAI BMN</t>
  </si>
  <si>
    <t xml:space="preserve">PERKIRAAN </t>
  </si>
  <si>
    <t>SALDO AWAL</t>
  </si>
  <si>
    <t>KOREKSI</t>
  </si>
  <si>
    <t xml:space="preserve">SALDO AWAL SETELAH </t>
  </si>
  <si>
    <t>SEBELUM KOREKSI</t>
  </si>
  <si>
    <t>TAMBAH</t>
  </si>
  <si>
    <t xml:space="preserve">KURANG </t>
  </si>
  <si>
    <t xml:space="preserve">KOREKSI </t>
  </si>
  <si>
    <t>(6)</t>
  </si>
  <si>
    <t>ASET TETAP</t>
  </si>
  <si>
    <t>VI. REALISASI BELANJA PEMBENTUK BMN</t>
  </si>
  <si>
    <t xml:space="preserve">Belanja Modal </t>
  </si>
  <si>
    <t xml:space="preserve">Belanja Non Modal </t>
  </si>
  <si>
    <t xml:space="preserve">Total </t>
  </si>
  <si>
    <t>(7)</t>
  </si>
  <si>
    <t>VII. DATA TRANSAKSI BMN NON KEUANGAN</t>
  </si>
  <si>
    <t>a.</t>
  </si>
  <si>
    <t>MUTASI TAMBAH BMN</t>
  </si>
  <si>
    <t>JENIS TRANSAKSI</t>
  </si>
  <si>
    <t>KUANTITAS</t>
  </si>
  <si>
    <t>NILAI</t>
  </si>
  <si>
    <t xml:space="preserve">TOTAL </t>
  </si>
  <si>
    <t>b. MUTASI KURANG BMN</t>
  </si>
  <si>
    <t>C. PENYUSUTAN BMN</t>
  </si>
  <si>
    <t>Jalan, Irigasi dan Jaringan</t>
  </si>
  <si>
    <t xml:space="preserve">VIII. </t>
  </si>
  <si>
    <t>PENERIMAAN NEGARA BUKAN PAJAK (PNBP) PENGELOLAAN BMN</t>
  </si>
  <si>
    <t>-</t>
  </si>
  <si>
    <t>IX</t>
  </si>
  <si>
    <t>PENGUNGKAPAN LAIN-LAIN</t>
  </si>
  <si>
    <t xml:space="preserve">Tidak terdapat selisih antara penyajian nilai BMN menurut LBKP dan LKKL </t>
  </si>
  <si>
    <t xml:space="preserve">Tidak Terdapat koreksi audit dari BPK </t>
  </si>
  <si>
    <t>Tidak Terdapat selisih nilai antara total mutasi tambah BMN berupa Aset Tetap dan</t>
  </si>
  <si>
    <t xml:space="preserve">Aset Lain-lain berupa Aset Tidak Berwujud selama periode berjalan (pembelian BMN </t>
  </si>
  <si>
    <t xml:space="preserve">Penyelesaian Pembangunan BMN Langsung, Pengembangan BMN Langsung, perolehan KDP dan </t>
  </si>
  <si>
    <t xml:space="preserve">Pengembangan KDP) </t>
  </si>
  <si>
    <t>Akum. Amortisasi ATB</t>
  </si>
  <si>
    <t>Akum. Amortisasi aset-aset lain</t>
  </si>
  <si>
    <t>Aset lain-lain</t>
  </si>
  <si>
    <t>Gedung dan bangunan</t>
  </si>
  <si>
    <t>Kontruksi Dalam Pengerjaan</t>
  </si>
  <si>
    <t>Penyusutan ATB</t>
  </si>
  <si>
    <t>Penyusutan Aset tidak digunakan</t>
  </si>
  <si>
    <t>Hal-hal mengenai data BMN terkait penyusun LBP/KP dan LKPP disajikan dalam Lampiran Berita Acara ini</t>
  </si>
  <si>
    <t>: Petugas UAKPB ( Unit Akuntansi Kuasa Pengguna Barang)</t>
  </si>
  <si>
    <t>: EFRI SUKMA</t>
  </si>
  <si>
    <t>: 198402152006041004</t>
  </si>
  <si>
    <t>: Petugas UAKPA ( Unit Akuntansi Kuasa Pengguna Anggaran)</t>
  </si>
  <si>
    <t>: 19870808 2006041001</t>
  </si>
  <si>
    <t xml:space="preserve">Petugas UAKPB </t>
  </si>
  <si>
    <t xml:space="preserve">               Petugas UAKPA</t>
  </si>
  <si>
    <t>EFRI SUKMA</t>
  </si>
  <si>
    <t>Nip. 198402152006041004</t>
  </si>
  <si>
    <t xml:space="preserve">               Nip. 19870808 2006041001</t>
  </si>
  <si>
    <t>PADA PENGADILAN TINGGI AGAMA PADANG (401900)</t>
  </si>
  <si>
    <t>Saldo awal periode Tahunan Tahun Anggaran 2018</t>
  </si>
  <si>
    <t>LAMPIRAN BERITA ACARA REKONSILIASI DATA BMN TINGKAT SATUAN KERJA</t>
  </si>
  <si>
    <t>PERIODE BULAN JANUARI TAHUN ANGGARAN 2019</t>
  </si>
  <si>
    <t>NOMOR :W3-A/      /OT.01.2/II/2019</t>
  </si>
  <si>
    <t xml:space="preserve">Laporan Keuangan Kementerian Negara/Lembaga (LKK/L) yang disusun oleh unit akuntansi keuangan untuk periode Bulan </t>
  </si>
  <si>
    <t>Januari tahun 2019 dengan hasil sebagai berikut:</t>
  </si>
  <si>
    <t xml:space="preserve">Pada hari ini Jum'at tanggal Satu bulan Februari Tahun Dua Ribu Sembilan Belas bertempat di Pengadilan Tinggi Agama Padang  </t>
  </si>
  <si>
    <t xml:space="preserve">Demikianlah Berita Acara ini untuk bahan penyusunan Laporan BMN dan LKPP periode Bulan Januari Tahun Anggaran 2019 dan apabila </t>
  </si>
  <si>
    <t>Jumlah penerimaan negara bukan pajak (PNBP) yang bersal dari pengelolaan BMN pada periode ini</t>
  </si>
  <si>
    <t>PERIODE BULAN FEBRUARI TAHUN ANGGARAN 2019</t>
  </si>
  <si>
    <t>NOMOR :W3-A/      /OT.01.2/III/2019</t>
  </si>
  <si>
    <t xml:space="preserve">Pada hari ini Jum'at tanggal Satu bulan Maret Tahun Dua Ribu Sembilan Belas bertempat di Pengadilan Tinggi Agama Padang  </t>
  </si>
  <si>
    <t>Saldo awal periode Tahunan Tahun Anggaran 2019</t>
  </si>
  <si>
    <t>PERIODE BULAN MARET TAHUN ANGGARAN 2019</t>
  </si>
  <si>
    <t>NOMOR :W3-A/      /OT.01.2/IV/2019</t>
  </si>
  <si>
    <t>Maret tahun 2019 dengan hasil sebagai berikut:</t>
  </si>
  <si>
    <t xml:space="preserve">Pada hari ini Senin tanggal Satu bulan April Tahun Dua Ribu Sembilan Belas bertempat di Pengadilan Tinggi Agama Padang  </t>
  </si>
  <si>
    <t xml:space="preserve">Demikianlah Berita Acara ini untuk bahan penyusunan Laporan BMN dan LKPP periode Bulan Maret Tahun Anggaran 2019 dan apabila </t>
  </si>
  <si>
    <t>NOMOR :W3-A/      /OT.01.2/V/2019</t>
  </si>
  <si>
    <t>PERIODE BULAN APRIL TAHUN ANGGARAN 2019</t>
  </si>
  <si>
    <t xml:space="preserve">Pada hari ini Rabu tanggal Satu bulan Mei Tahun Dua Ribu Sembilan Belas bertempat di Pengadilan Tinggi Agama Padang  </t>
  </si>
  <si>
    <t>April tahun 2019 dengan hasil sebagai berikut:</t>
  </si>
  <si>
    <t xml:space="preserve">Demikianlah Berita Acara ini untuk bahan penyusunan Laporan BMN dan LKPP periode Bulan April Tahun Anggaran 2019 dan apabila </t>
  </si>
  <si>
    <t>Pembelian</t>
  </si>
  <si>
    <t>Nilai BMN Periode Bulan Januari Tahun Anggaran 2019</t>
  </si>
  <si>
    <t>Nilai BMN Periode bulan Februari Tahun Anggaran 2019</t>
  </si>
  <si>
    <t xml:space="preserve">Demikianlah Berita Acara ini untuk bahan penyusunan Laporan BMN dan LKPP periode Bulan Februari Tahun Anggaran 2019 dan apabila </t>
  </si>
  <si>
    <t>Nilai BMN Periode bulan Maret Tahun Anggaran 2019</t>
  </si>
  <si>
    <t>Nilai BMN Periode bulan April Tahun Anggaran 2019</t>
  </si>
  <si>
    <t>Nilai BMN Periode bulan Mei  Tahun Anggaran 2019</t>
  </si>
  <si>
    <t>Transfer Keluar</t>
  </si>
  <si>
    <t>Februari tahun 2019 dengan hasil sebagai berikut:</t>
  </si>
  <si>
    <t>Pendapatan Sewa Tanah, Gedung dan Bangunan Rp543.500.-</t>
  </si>
  <si>
    <t>sebesar Rp543.500,-  dengan perincian sebagai berikut:</t>
  </si>
  <si>
    <t>sebesar Rp 1.038,500,-  dengan perincian sebagai berikut:</t>
  </si>
  <si>
    <t>Pendapatan Sewa Tanah, Gedung dan Bangunan Rp 1.038,500,-</t>
  </si>
  <si>
    <t>sebesar Rp296,000,-  dengan perincian sebagai berikut:</t>
  </si>
  <si>
    <t>Pendapatan Sewa Tanah, Gedung dan Bangunan Rp.296.000,-</t>
  </si>
  <si>
    <t>Pendapatan Sewa Tanah, Gedung dan Bangunan Rp296,000,-</t>
  </si>
  <si>
    <t>Pendapatan Sewa Tanah, Gedung dan Bangunan Rp296,000,--</t>
  </si>
  <si>
    <t xml:space="preserve">Pada hari ini Senin  tanggal Dua Puluh bulan Januari Tahun Dua Ribu Sembilan Belas bertempat di Pengadilan Tinggi Agama Padang  </t>
  </si>
  <si>
    <t>: Elsa Rusdiana, S.E.</t>
  </si>
  <si>
    <t>: Efri Sukma</t>
  </si>
  <si>
    <t>: 198701252011012017</t>
  </si>
  <si>
    <t>tahun 2019 dengan hasil sebagai berikut:</t>
  </si>
  <si>
    <t xml:space="preserve">               Elsa Rusdiana, S.E.</t>
  </si>
  <si>
    <t xml:space="preserve">               Nip. 198701252011012017</t>
  </si>
  <si>
    <t>Transfer Masuk</t>
  </si>
  <si>
    <t>Pengembangan Nilai Aset</t>
  </si>
  <si>
    <t>Koreksi Kesalahan Input IP</t>
  </si>
  <si>
    <t>Efri Sukma</t>
  </si>
  <si>
    <t>T</t>
  </si>
  <si>
    <t>H</t>
  </si>
  <si>
    <t>Laporan Keuangan Kementerian Negara/Lembaga (LKK/L) yang disusun oleh unit akuntansi keuangan untuk periode</t>
  </si>
  <si>
    <t>PERIODE TAHUNAN TAHUN ANGGARAN 2019</t>
  </si>
  <si>
    <t>PERIODE SEMESTER DUA TAHUN ANGGARAN 2019</t>
  </si>
  <si>
    <t>Laporan Keuangan Kementerian Negara/Lembaga (LKK/L) yang disusun oleh unit akuntansi keuangan untuk periode semester dua</t>
  </si>
  <si>
    <t xml:space="preserve">Demikianlah Berita Acara ini untuk bahan penyusunan Laporan BMN dan LKPP periodeTahunan Tahun Anggaran 2019 dan apabila </t>
  </si>
  <si>
    <t xml:space="preserve">Demikianlah Berita Acara ini untuk bahan penyusunan Laporan BMN dan LKPP periode Semester Dua Tahun Anggaran 2019 dan apabila </t>
  </si>
  <si>
    <t>Pendapatan Sewa Tanah, Gedung dan Bangunan Rp543.500.- setiap bulan</t>
  </si>
  <si>
    <t xml:space="preserve"> </t>
  </si>
  <si>
    <t>S</t>
  </si>
  <si>
    <t>Nilai BMN Periode Tahunan Tahun Anggaran 2019</t>
  </si>
  <si>
    <t>NOMOR :W3-A/234a/OT.01.2/I/2020</t>
  </si>
  <si>
    <t>BAGIAN ANGGARAN 005.01 BADAN PERADILAN AGAMA</t>
  </si>
  <si>
    <t>PADA PENGADILAN TINGGI AGAMA PADANG (401901)</t>
  </si>
  <si>
    <t xml:space="preserve">Pada hari ini Senin  tanggal dua puluh bulan Januari Tahun Dua Ribu Dua Puluh bertempat di Pengadilan Tinggi Agama Padang  </t>
  </si>
  <si>
    <t>Laporan Keuangan Kementerian Negara/Lembaga (LKK/L) yang disusun oleh unit akuntansi keuangan untuk periode tahunan</t>
  </si>
  <si>
    <t>Nilai BMN Periode Tahun 2019</t>
  </si>
  <si>
    <t xml:space="preserve">Demikianlah Berita Acara ini untuk bahan penyusunan Laporan BMN dan LKPP periode Tahunan Tahun Anggaran 2019 dan apabila </t>
  </si>
  <si>
    <t>NOMOR :W3-A/              /OT.01.2/I/2020</t>
  </si>
  <si>
    <t>Nilai BMN Periode Semester II Tahun 2020</t>
  </si>
  <si>
    <t>NOMOR :W3-A/1966b/OT.01.2/VII/2021</t>
  </si>
  <si>
    <t xml:space="preserve">Pada hari ini Senin tanggal LIma bulan Juli Tahun Dua Ribu Dua Puluh Satu bertempat di Pengadilan Tinggi Agama Padang  </t>
  </si>
  <si>
    <t>PERIODE SEMESTER SATU TAHUN ANGGARAN 2021</t>
  </si>
  <si>
    <t>tahun 2021 dengan hasil sebagai berikut:</t>
  </si>
  <si>
    <t xml:space="preserve">Demikianlah Berita Acara ini untuk bahan penyusunan Laporan BMN dan LKPP periode Semester Satu Tahun Anggaran 2021 dan apabila </t>
  </si>
  <si>
    <t>Laporan Keuangan Kementerian Negara/Lembaga (LKK/L) yang disusun oleh unit akuntansi keuangan untuk periode semester Satu</t>
  </si>
  <si>
    <t>Saldo awal periode Tahunan Tahun Anggaran 2021</t>
  </si>
  <si>
    <t xml:space="preserve">Pada hari ini Senin tanggal Tiga bulan Januari Tahun Dua Ribu Dua Puluh Dua bertempat di Pengadilan Tinggi Agama Padang  </t>
  </si>
  <si>
    <t xml:space="preserve">Demikianlah Berita Acara ini untuk bahan penyusunan Laporan BMN dan LKPP periode Semester Dua Tahun Anggaran 2021 dan apabila </t>
  </si>
  <si>
    <t>NOMOR :W3-A/         /OT.01.2/I/2022</t>
  </si>
  <si>
    <t>Laporan Keuangan Kementerian Negara/Lembaga (LKK/L) yang disusun oleh unit akuntansi keuangan untuk periode semester 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</si>
</sst>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9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/>
    <xf numFmtId="41" fontId="2" fillId="2" borderId="0" xfId="2" applyFont="1" applyFill="1"/>
    <xf numFmtId="0" fontId="3" fillId="2" borderId="1" xfId="0" applyFont="1" applyFill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41" fontId="3" fillId="2" borderId="0" xfId="2" applyFont="1" applyFill="1"/>
    <xf numFmtId="165" fontId="2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165" fontId="2" fillId="2" borderId="1" xfId="1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7" fillId="2" borderId="1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24" xfId="0" applyFont="1" applyFill="1" applyBorder="1" applyAlignment="1"/>
    <xf numFmtId="0" fontId="8" fillId="2" borderId="26" xfId="0" quotePrefix="1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8" fillId="2" borderId="11" xfId="0" quotePrefix="1" applyFont="1" applyFill="1" applyBorder="1" applyAlignment="1">
      <alignment horizontal="center"/>
    </xf>
    <xf numFmtId="0" fontId="7" fillId="2" borderId="1" xfId="0" applyFont="1" applyFill="1" applyBorder="1"/>
    <xf numFmtId="0" fontId="0" fillId="2" borderId="4" xfId="0" applyFill="1" applyBorder="1"/>
    <xf numFmtId="0" fontId="4" fillId="2" borderId="2" xfId="0" applyFont="1" applyFill="1" applyBorder="1"/>
    <xf numFmtId="0" fontId="8" fillId="2" borderId="4" xfId="0" applyFont="1" applyFill="1" applyBorder="1"/>
    <xf numFmtId="0" fontId="2" fillId="2" borderId="27" xfId="0" applyFont="1" applyFill="1" applyBorder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4" fillId="2" borderId="30" xfId="0" applyFont="1" applyFill="1" applyBorder="1"/>
    <xf numFmtId="0" fontId="0" fillId="2" borderId="14" xfId="0" applyFill="1" applyBorder="1"/>
    <xf numFmtId="165" fontId="0" fillId="2" borderId="14" xfId="0" applyNumberFormat="1" applyFill="1" applyBorder="1"/>
    <xf numFmtId="0" fontId="4" fillId="2" borderId="32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7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27" xfId="0" applyFont="1" applyFill="1" applyBorder="1"/>
    <xf numFmtId="0" fontId="2" fillId="2" borderId="41" xfId="0" applyFont="1" applyFill="1" applyBorder="1"/>
    <xf numFmtId="0" fontId="3" fillId="2" borderId="42" xfId="0" applyFont="1" applyFill="1" applyBorder="1" applyAlignment="1"/>
    <xf numFmtId="0" fontId="4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17" xfId="0" applyFont="1" applyFill="1" applyBorder="1"/>
    <xf numFmtId="0" fontId="8" fillId="2" borderId="1" xfId="0" quotePrefix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1" fontId="4" fillId="2" borderId="4" xfId="2" applyFont="1" applyFill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2" borderId="36" xfId="0" applyFont="1" applyFill="1" applyBorder="1" applyAlignment="1"/>
    <xf numFmtId="0" fontId="4" fillId="2" borderId="28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4" fillId="2" borderId="6" xfId="0" applyFont="1" applyFill="1" applyBorder="1"/>
    <xf numFmtId="0" fontId="3" fillId="2" borderId="1" xfId="0" applyFont="1" applyFill="1" applyBorder="1" applyAlignment="1"/>
    <xf numFmtId="0" fontId="4" fillId="2" borderId="28" xfId="0" applyFont="1" applyFill="1" applyBorder="1"/>
    <xf numFmtId="0" fontId="4" fillId="2" borderId="29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/>
    <xf numFmtId="0" fontId="4" fillId="2" borderId="6" xfId="0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1" fontId="4" fillId="2" borderId="3" xfId="2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41" fontId="0" fillId="2" borderId="0" xfId="2" applyFont="1" applyFill="1"/>
    <xf numFmtId="166" fontId="0" fillId="2" borderId="0" xfId="0" applyNumberFormat="1" applyFill="1"/>
    <xf numFmtId="0" fontId="4" fillId="2" borderId="1" xfId="0" quotePrefix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vertical="center"/>
    </xf>
    <xf numFmtId="41" fontId="4" fillId="2" borderId="4" xfId="2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41" fontId="4" fillId="2" borderId="2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0" fontId="4" fillId="2" borderId="4" xfId="0" quotePrefix="1" applyFont="1" applyFill="1" applyBorder="1" applyAlignment="1">
      <alignment horizontal="right"/>
    </xf>
    <xf numFmtId="3" fontId="4" fillId="2" borderId="3" xfId="0" quotePrefix="1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4" fillId="2" borderId="3" xfId="2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vertical="center"/>
    </xf>
    <xf numFmtId="165" fontId="3" fillId="2" borderId="1" xfId="0" applyNumberFormat="1" applyFont="1" applyFill="1" applyBorder="1"/>
    <xf numFmtId="167" fontId="2" fillId="2" borderId="1" xfId="1" applyNumberFormat="1" applyFont="1" applyFill="1" applyBorder="1"/>
    <xf numFmtId="165" fontId="3" fillId="2" borderId="1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165" fontId="2" fillId="2" borderId="0" xfId="0" applyNumberFormat="1" applyFont="1" applyFill="1"/>
    <xf numFmtId="0" fontId="0" fillId="0" borderId="1" xfId="0" applyBorder="1"/>
    <xf numFmtId="0" fontId="0" fillId="0" borderId="1" xfId="0" applyFill="1" applyBorder="1"/>
    <xf numFmtId="0" fontId="0" fillId="0" borderId="9" xfId="0" applyBorder="1"/>
    <xf numFmtId="0" fontId="0" fillId="0" borderId="0" xfId="0" applyBorder="1"/>
    <xf numFmtId="0" fontId="2" fillId="2" borderId="36" xfId="0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4" xfId="0" quotePrefix="1" applyFont="1" applyFill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right" vertical="center"/>
    </xf>
    <xf numFmtId="165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165" fontId="4" fillId="2" borderId="4" xfId="1" applyNumberFormat="1" applyFont="1" applyFill="1" applyBorder="1" applyAlignment="1">
      <alignment vertical="center"/>
    </xf>
    <xf numFmtId="0" fontId="4" fillId="2" borderId="2" xfId="0" quotePrefix="1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4" fillId="2" borderId="32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11" xfId="0" quotePrefix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4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2" borderId="10" xfId="0" quotePrefix="1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8" fillId="2" borderId="12" xfId="0" quotePrefix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41" fontId="9" fillId="2" borderId="2" xfId="2" quotePrefix="1" applyFont="1" applyFill="1" applyBorder="1" applyAlignment="1">
      <alignment horizontal="center"/>
    </xf>
    <xf numFmtId="41" fontId="9" fillId="2" borderId="4" xfId="2" quotePrefix="1" applyFont="1" applyFill="1" applyBorder="1" applyAlignment="1">
      <alignment horizontal="center"/>
    </xf>
    <xf numFmtId="41" fontId="9" fillId="2" borderId="3" xfId="2" quotePrefix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41" fontId="8" fillId="2" borderId="2" xfId="2" quotePrefix="1" applyFont="1" applyFill="1" applyBorder="1" applyAlignment="1">
      <alignment horizontal="center"/>
    </xf>
    <xf numFmtId="41" fontId="8" fillId="2" borderId="4" xfId="2" quotePrefix="1" applyFont="1" applyFill="1" applyBorder="1" applyAlignment="1">
      <alignment horizontal="center"/>
    </xf>
    <xf numFmtId="41" fontId="8" fillId="2" borderId="3" xfId="2" quotePrefix="1" applyFont="1" applyFill="1" applyBorder="1" applyAlignment="1">
      <alignment horizontal="center"/>
    </xf>
    <xf numFmtId="165" fontId="7" fillId="2" borderId="28" xfId="0" applyNumberFormat="1" applyFont="1" applyFill="1" applyBorder="1" applyAlignment="1">
      <alignment horizontal="center"/>
    </xf>
    <xf numFmtId="165" fontId="7" fillId="2" borderId="30" xfId="0" applyNumberFormat="1" applyFont="1" applyFill="1" applyBorder="1" applyAlignment="1">
      <alignment horizontal="center"/>
    </xf>
    <xf numFmtId="165" fontId="7" fillId="2" borderId="29" xfId="0" applyNumberFormat="1" applyFont="1" applyFill="1" applyBorder="1" applyAlignment="1">
      <alignment horizontal="center"/>
    </xf>
    <xf numFmtId="41" fontId="9" fillId="2" borderId="28" xfId="2" quotePrefix="1" applyFont="1" applyFill="1" applyBorder="1" applyAlignment="1">
      <alignment horizontal="center"/>
    </xf>
    <xf numFmtId="41" fontId="9" fillId="2" borderId="30" xfId="2" quotePrefix="1" applyFont="1" applyFill="1" applyBorder="1" applyAlignment="1">
      <alignment horizontal="center"/>
    </xf>
    <xf numFmtId="41" fontId="9" fillId="2" borderId="29" xfId="2" quotePrefix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38" xfId="0" quotePrefix="1" applyFont="1" applyFill="1" applyBorder="1" applyAlignment="1">
      <alignment horizontal="center" vertical="center"/>
    </xf>
    <xf numFmtId="0" fontId="4" fillId="2" borderId="39" xfId="0" quotePrefix="1" applyFont="1" applyFill="1" applyBorder="1" applyAlignment="1">
      <alignment horizontal="center" vertical="center"/>
    </xf>
    <xf numFmtId="0" fontId="4" fillId="2" borderId="40" xfId="0" quotePrefix="1" applyFont="1" applyFill="1" applyBorder="1" applyAlignment="1">
      <alignment horizontal="center" vertical="center"/>
    </xf>
    <xf numFmtId="0" fontId="4" fillId="2" borderId="32" xfId="0" quotePrefix="1" applyFont="1" applyFill="1" applyBorder="1" applyAlignment="1">
      <alignment horizontal="center"/>
    </xf>
    <xf numFmtId="0" fontId="4" fillId="2" borderId="39" xfId="0" quotePrefix="1" applyFont="1" applyFill="1" applyBorder="1" applyAlignment="1">
      <alignment horizontal="center"/>
    </xf>
    <xf numFmtId="0" fontId="4" fillId="2" borderId="40" xfId="0" quotePrefix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41" fontId="4" fillId="2" borderId="2" xfId="2" applyFont="1" applyFill="1" applyBorder="1" applyAlignment="1">
      <alignment horizontal="center"/>
    </xf>
    <xf numFmtId="41" fontId="4" fillId="2" borderId="4" xfId="2" applyFont="1" applyFill="1" applyBorder="1" applyAlignment="1">
      <alignment horizontal="center"/>
    </xf>
    <xf numFmtId="41" fontId="4" fillId="2" borderId="3" xfId="2" applyFont="1" applyFill="1" applyBorder="1" applyAlignment="1">
      <alignment horizontal="center"/>
    </xf>
    <xf numFmtId="165" fontId="7" fillId="2" borderId="42" xfId="0" applyNumberFormat="1" applyFont="1" applyFill="1" applyBorder="1" applyAlignment="1">
      <alignment horizontal="center"/>
    </xf>
    <xf numFmtId="0" fontId="7" fillId="2" borderId="14" xfId="0" quotePrefix="1" applyFont="1" applyFill="1" applyBorder="1" applyAlignment="1">
      <alignment horizontal="center"/>
    </xf>
    <xf numFmtId="0" fontId="7" fillId="2" borderId="43" xfId="0" quotePrefix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166" fontId="7" fillId="2" borderId="42" xfId="0" applyNumberFormat="1" applyFont="1" applyFill="1" applyBorder="1" applyAlignment="1">
      <alignment horizontal="center"/>
    </xf>
    <xf numFmtId="0" fontId="8" fillId="2" borderId="2" xfId="0" quotePrefix="1" applyFont="1" applyFill="1" applyBorder="1" applyAlignment="1">
      <alignment horizontal="center"/>
    </xf>
    <xf numFmtId="0" fontId="8" fillId="2" borderId="4" xfId="0" quotePrefix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41" fontId="7" fillId="2" borderId="2" xfId="2" applyFont="1" applyFill="1" applyBorder="1" applyAlignment="1">
      <alignment horizontal="center" vertical="center"/>
    </xf>
    <xf numFmtId="41" fontId="7" fillId="2" borderId="4" xfId="2" applyFont="1" applyFill="1" applyBorder="1" applyAlignment="1">
      <alignment horizontal="center" vertical="center"/>
    </xf>
    <xf numFmtId="41" fontId="7" fillId="2" borderId="3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1" fontId="4" fillId="2" borderId="2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41" fontId="4" fillId="2" borderId="4" xfId="2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left" vertical="center"/>
    </xf>
    <xf numFmtId="41" fontId="4" fillId="2" borderId="2" xfId="2" applyFont="1" applyFill="1" applyBorder="1" applyAlignment="1">
      <alignment horizontal="right" vertical="center"/>
    </xf>
    <xf numFmtId="41" fontId="4" fillId="2" borderId="3" xfId="2" applyFont="1" applyFill="1" applyBorder="1" applyAlignment="1">
      <alignment horizontal="right"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30" xfId="1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left"/>
    </xf>
    <xf numFmtId="0" fontId="4" fillId="2" borderId="4" xfId="0" quotePrefix="1" applyFont="1" applyFill="1" applyBorder="1" applyAlignment="1">
      <alignment horizontal="left"/>
    </xf>
    <xf numFmtId="0" fontId="4" fillId="2" borderId="3" xfId="0" quotePrefix="1" applyFont="1" applyFill="1" applyBorder="1" applyAlignment="1">
      <alignment horizontal="left"/>
    </xf>
    <xf numFmtId="0" fontId="4" fillId="2" borderId="2" xfId="0" quotePrefix="1" applyFont="1" applyFill="1" applyBorder="1" applyAlignment="1">
      <alignment horizontal="left" wrapText="1"/>
    </xf>
    <xf numFmtId="0" fontId="4" fillId="2" borderId="4" xfId="0" quotePrefix="1" applyFont="1" applyFill="1" applyBorder="1" applyAlignment="1">
      <alignment horizontal="left" wrapText="1"/>
    </xf>
    <xf numFmtId="0" fontId="4" fillId="2" borderId="3" xfId="0" quotePrefix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165" fontId="7" fillId="2" borderId="30" xfId="1" applyNumberFormat="1" applyFont="1" applyFill="1" applyBorder="1" applyAlignment="1">
      <alignment horizontal="center" vertical="center"/>
    </xf>
    <xf numFmtId="166" fontId="7" fillId="2" borderId="28" xfId="0" applyNumberFormat="1" applyFont="1" applyFill="1" applyBorder="1" applyAlignment="1">
      <alignment horizontal="center" vertical="center"/>
    </xf>
    <xf numFmtId="166" fontId="7" fillId="2" borderId="30" xfId="0" applyNumberFormat="1" applyFont="1" applyFill="1" applyBorder="1" applyAlignment="1">
      <alignment horizontal="center" vertical="center"/>
    </xf>
    <xf numFmtId="166" fontId="7" fillId="2" borderId="29" xfId="0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right" vertical="center"/>
    </xf>
    <xf numFmtId="165" fontId="4" fillId="2" borderId="2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41" fontId="7" fillId="2" borderId="2" xfId="2" quotePrefix="1" applyFont="1" applyFill="1" applyBorder="1" applyAlignment="1">
      <alignment horizontal="center"/>
    </xf>
    <xf numFmtId="41" fontId="7" fillId="2" borderId="4" xfId="2" quotePrefix="1" applyFont="1" applyFill="1" applyBorder="1" applyAlignment="1">
      <alignment horizontal="center"/>
    </xf>
    <xf numFmtId="41" fontId="7" fillId="2" borderId="3" xfId="2" quotePrefix="1" applyFont="1" applyFill="1" applyBorder="1" applyAlignment="1">
      <alignment horizontal="center"/>
    </xf>
    <xf numFmtId="41" fontId="4" fillId="2" borderId="2" xfId="2" quotePrefix="1" applyFont="1" applyFill="1" applyBorder="1" applyAlignment="1">
      <alignment horizontal="center"/>
    </xf>
    <xf numFmtId="41" fontId="4" fillId="2" borderId="4" xfId="2" quotePrefix="1" applyFont="1" applyFill="1" applyBorder="1" applyAlignment="1">
      <alignment horizontal="center"/>
    </xf>
    <xf numFmtId="41" fontId="4" fillId="2" borderId="3" xfId="2" quotePrefix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CC55DA3-8038-4360-A8CE-7F4AF96CBE5E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24FC7481-84E7-4619-91C1-D4A28D71F8A3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021D3CE-762D-4414-9920-84E7D552EC60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DA73667-2412-4BB0-A576-682D731E275A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B3E7C5DB-69AE-4A7F-A478-BC033576B16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2326820</xdr:colOff>
      <xdr:row>82</xdr:row>
      <xdr:rowOff>54429</xdr:rowOff>
    </xdr:from>
    <xdr:to>
      <xdr:col>4</xdr:col>
      <xdr:colOff>1442356</xdr:colOff>
      <xdr:row>90</xdr:row>
      <xdr:rowOff>47617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4D895E3-D60E-43B3-A94B-0F1B0365D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177" y="14954250"/>
          <a:ext cx="1605643" cy="129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09BA390-E9A2-4188-831F-2BD50CCBDE2C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19490DD-6137-4439-B6E6-7C843CD98D64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EED27638-F1F8-4878-BC3D-F92E29508F8B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2084DC7-120B-4675-87B5-AD05F0A1B4A1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B30DD90C-D976-4485-8605-8C695F71890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2047873</xdr:colOff>
      <xdr:row>80</xdr:row>
      <xdr:rowOff>154947</xdr:rowOff>
    </xdr:from>
    <xdr:to>
      <xdr:col>5</xdr:col>
      <xdr:colOff>22411</xdr:colOff>
      <xdr:row>91</xdr:row>
      <xdr:rowOff>32249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7B9F94-7A70-47C7-B647-FA17DF6C0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638" y="14319182"/>
          <a:ext cx="1997449" cy="16030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8E23A2A7-C506-42A2-B1EA-519D18A607D3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6841B27E-B73F-4457-BA04-C1EED47D265D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540CD92-42C3-47CB-B070-79D762CB1C96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6BDBF8F-F631-447A-BE55-13F891352CC7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6FCD48E3-8A31-472A-B833-D6118109AEE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2326821</xdr:colOff>
      <xdr:row>81</xdr:row>
      <xdr:rowOff>149678</xdr:rowOff>
    </xdr:from>
    <xdr:to>
      <xdr:col>4</xdr:col>
      <xdr:colOff>1486870</xdr:colOff>
      <xdr:row>90</xdr:row>
      <xdr:rowOff>47617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616B39-7E56-41A8-B031-3749404B4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178" y="14886214"/>
          <a:ext cx="1650156" cy="13675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80C186B-D01C-4725-91AC-2E3A61F097B7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7FA7ACA-F9E5-4802-B79E-1B6763CCD6AB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8A9585A6-2EE4-4EE0-AAD7-9D6A9ECD81BD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B4B4912-E086-4B34-A35A-6FC3A312BC0F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E6022B43-71EB-484A-A387-E109749BFD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2159933</xdr:colOff>
      <xdr:row>80</xdr:row>
      <xdr:rowOff>112618</xdr:rowOff>
    </xdr:from>
    <xdr:to>
      <xdr:col>5</xdr:col>
      <xdr:colOff>33618</xdr:colOff>
      <xdr:row>90</xdr:row>
      <xdr:rowOff>65865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5E17EB-27C4-450A-AA16-FC04F612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98" y="14276853"/>
          <a:ext cx="1896596" cy="15220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C436A0DF-F056-4960-82C0-64F06605E753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711B3BBA-9FA8-4B21-A0AD-593C357AD49A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F742E2C-03C5-47DD-A86D-88BF9B8084AF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6E1BAD2-99BB-47F3-B0F8-70B6E0AA7E2D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10D8D0BE-E0F2-40E1-A335-CE3676B16C9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2148727</xdr:colOff>
      <xdr:row>78</xdr:row>
      <xdr:rowOff>123825</xdr:rowOff>
    </xdr:from>
    <xdr:to>
      <xdr:col>5</xdr:col>
      <xdr:colOff>268941</xdr:colOff>
      <xdr:row>89</xdr:row>
      <xdr:rowOff>118037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03A7B1C-A4A8-4D3E-88A2-1D1375B24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492" y="13974296"/>
          <a:ext cx="2143125" cy="1719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91B6DB7F-E7B3-43E1-8514-19B8E004E716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BB613B7C-0E54-44E9-A995-85A1433F6FFC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C635E51E-A95E-41A7-83A0-3C13185749CA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456F8B5-C620-4591-A730-B89B9D636063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6E0C9927-3ADD-404A-B11E-58F7D00152D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11812</xdr:colOff>
      <xdr:row>83</xdr:row>
      <xdr:rowOff>9525</xdr:rowOff>
    </xdr:from>
    <xdr:to>
      <xdr:col>4</xdr:col>
      <xdr:colOff>1149687</xdr:colOff>
      <xdr:row>88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C53366-B6F7-439E-AE0F-D904A10A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3637" y="14982825"/>
          <a:ext cx="1137875" cy="942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5BC9ABD-D83F-4FEF-BC77-D7134EF45B42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F7245E84-2DA0-4053-928D-727098E0A0BA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B834801-2348-43F0-B4C5-F34EB478D6D2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0873F82-DB51-4246-8DB9-FD741F01925A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10006773-E356-49EB-804E-57E00391FEF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82</xdr:row>
      <xdr:rowOff>38100</xdr:rowOff>
    </xdr:from>
    <xdr:to>
      <xdr:col>4</xdr:col>
      <xdr:colOff>1085850</xdr:colOff>
      <xdr:row>89</xdr:row>
      <xdr:rowOff>25505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3E15C0-FD73-4D52-93D6-643A2BE92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4849475"/>
          <a:ext cx="1352550" cy="1120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4540B9B1-A30E-4D1F-88B3-F2673136F48A}"/>
            </a:ext>
          </a:extLst>
        </xdr:cNvPr>
        <xdr:cNvSpPr txBox="1">
          <a:spLocks noChangeArrowheads="1"/>
        </xdr:cNvSpPr>
      </xdr:nvSpPr>
      <xdr:spPr bwMode="auto">
        <a:xfrm>
          <a:off x="1662393" y="12327"/>
          <a:ext cx="4838700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D45FC025-E5BD-4C65-80DB-442C697C6D38}"/>
            </a:ext>
          </a:extLst>
        </xdr:cNvPr>
        <xdr:cNvSpPr txBox="1">
          <a:spLocks noChangeArrowheads="1"/>
        </xdr:cNvSpPr>
      </xdr:nvSpPr>
      <xdr:spPr bwMode="auto">
        <a:xfrm>
          <a:off x="1500468" y="299198"/>
          <a:ext cx="4743450" cy="97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50CF425-A05E-48AA-874A-B522294A1655}"/>
            </a:ext>
          </a:extLst>
        </xdr:cNvPr>
        <xdr:cNvSpPr txBox="1">
          <a:spLocks noChangeArrowheads="1"/>
        </xdr:cNvSpPr>
      </xdr:nvSpPr>
      <xdr:spPr bwMode="auto">
        <a:xfrm>
          <a:off x="1586193" y="836521"/>
          <a:ext cx="4667250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ADF49FF-13F9-4157-9F50-1F6AF29EE6AC}"/>
            </a:ext>
          </a:extLst>
        </xdr:cNvPr>
        <xdr:cNvCxnSpPr/>
      </xdr:nvCxnSpPr>
      <xdr:spPr>
        <a:xfrm flipV="1">
          <a:off x="114300" y="1143000"/>
          <a:ext cx="7591425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D7F6F33A-42A6-4D2C-96D4-D9EC575A6F4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2438401</xdr:colOff>
      <xdr:row>83</xdr:row>
      <xdr:rowOff>133350</xdr:rowOff>
    </xdr:from>
    <xdr:to>
      <xdr:col>4</xdr:col>
      <xdr:colOff>1076326</xdr:colOff>
      <xdr:row>89</xdr:row>
      <xdr:rowOff>93235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1F915EA-E0AA-4066-A9D2-429C3FBB8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15106650"/>
          <a:ext cx="1123950" cy="9314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976593</xdr:colOff>
      <xdr:row>0</xdr:row>
      <xdr:rowOff>12327</xdr:rowOff>
    </xdr:from>
    <xdr:to>
      <xdr:col>6</xdr:col>
      <xdr:colOff>262218</xdr:colOff>
      <xdr:row>0</xdr:row>
      <xdr:rowOff>346823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1B1787A-8BED-4FC4-85BE-D136650CF4C8}"/>
            </a:ext>
          </a:extLst>
        </xdr:cNvPr>
        <xdr:cNvSpPr txBox="1">
          <a:spLocks noChangeArrowheads="1"/>
        </xdr:cNvSpPr>
      </xdr:nvSpPr>
      <xdr:spPr bwMode="auto">
        <a:xfrm>
          <a:off x="1685253" y="12327"/>
          <a:ext cx="5000625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2000" b="1" i="0" strike="noStrike">
              <a:solidFill>
                <a:srgbClr val="000000"/>
              </a:solidFill>
              <a:latin typeface="Arial Narrow"/>
            </a:rPr>
            <a:t>PENGADILAN TINGGI AGAMA PADANG</a:t>
          </a: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2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814668</xdr:colOff>
      <xdr:row>0</xdr:row>
      <xdr:rowOff>299198</xdr:rowOff>
    </xdr:from>
    <xdr:to>
      <xdr:col>6</xdr:col>
      <xdr:colOff>5043</xdr:colOff>
      <xdr:row>1</xdr:row>
      <xdr:rowOff>11206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33A4CFD-8823-4AB5-A64F-EE7B16C388C8}"/>
            </a:ext>
          </a:extLst>
        </xdr:cNvPr>
        <xdr:cNvSpPr txBox="1">
          <a:spLocks noChangeArrowheads="1"/>
        </xdr:cNvSpPr>
      </xdr:nvSpPr>
      <xdr:spPr bwMode="auto">
        <a:xfrm>
          <a:off x="1523328" y="299198"/>
          <a:ext cx="4905375" cy="976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Jl. Bypass Km 24 Anak Air, Batipuh Panjang,Kec.Koto Tangah 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 Narrow"/>
            </a:rPr>
            <a:t>Telp.(0751) 7054806 fax (0751) 40537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 </a:t>
          </a:r>
        </a:p>
        <a:p>
          <a:pPr algn="ctr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Calibri"/>
            </a:rPr>
            <a:t>Website: </a:t>
          </a:r>
          <a:r>
            <a:rPr lang="id-ID" sz="1100" b="0" i="1" strike="noStrike">
              <a:solidFill>
                <a:srgbClr val="0000FF"/>
              </a:solidFill>
              <a:latin typeface="Calibri"/>
            </a:rPr>
            <a:t>www.pta-padang.go.id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Calibri"/>
            </a:rPr>
            <a:t>Email: </a:t>
          </a:r>
          <a:r>
            <a:rPr lang="id-ID" sz="1100" b="0" i="1" strike="noStrike">
              <a:solidFill>
                <a:srgbClr val="000000"/>
              </a:solidFill>
              <a:latin typeface="Calibri"/>
            </a:rPr>
            <a:t>admin@pta-padang.go.id</a:t>
          </a: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900393</xdr:colOff>
      <xdr:row>0</xdr:row>
      <xdr:rowOff>836521</xdr:rowOff>
    </xdr:from>
    <xdr:to>
      <xdr:col>6</xdr:col>
      <xdr:colOff>14568</xdr:colOff>
      <xdr:row>0</xdr:row>
      <xdr:rowOff>1249681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1C0A2F59-83E6-476E-8005-140DC565BA67}"/>
            </a:ext>
          </a:extLst>
        </xdr:cNvPr>
        <xdr:cNvSpPr txBox="1">
          <a:spLocks noChangeArrowheads="1"/>
        </xdr:cNvSpPr>
      </xdr:nvSpPr>
      <xdr:spPr bwMode="auto">
        <a:xfrm>
          <a:off x="1609053" y="836521"/>
          <a:ext cx="4829175" cy="413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id-ID" sz="1900" b="1" i="0" strike="noStrike">
              <a:solidFill>
                <a:srgbClr val="000000"/>
              </a:solidFill>
              <a:latin typeface="Arial Narrow"/>
            </a:rPr>
            <a:t>P A D A N G</a:t>
          </a: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114300</xdr:colOff>
      <xdr:row>0</xdr:row>
      <xdr:rowOff>1143000</xdr:rowOff>
    </xdr:from>
    <xdr:to>
      <xdr:col>6</xdr:col>
      <xdr:colOff>1466850</xdr:colOff>
      <xdr:row>0</xdr:row>
      <xdr:rowOff>1143001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8EA49E7-E60F-4938-94F5-EE910EC4B1D9}"/>
            </a:ext>
          </a:extLst>
        </xdr:cNvPr>
        <xdr:cNvCxnSpPr/>
      </xdr:nvCxnSpPr>
      <xdr:spPr>
        <a:xfrm flipV="1">
          <a:off x="114300" y="1143000"/>
          <a:ext cx="7776210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121920</xdr:colOff>
      <xdr:row>0</xdr:row>
      <xdr:rowOff>7620</xdr:rowOff>
    </xdr:from>
    <xdr:to>
      <xdr:col>3</xdr:col>
      <xdr:colOff>678179</xdr:colOff>
      <xdr:row>0</xdr:row>
      <xdr:rowOff>1120141</xdr:rowOff>
    </xdr:to>
    <xdr:pic>
      <xdr:nvPicPr>
        <xdr:cNvPr id="6" name="Picture 5" descr="PTA Padang100">
          <a:extLst>
            <a:ext uri="{FF2B5EF4-FFF2-40B4-BE49-F238E27FC236}">
              <a16:creationId xmlns:a16="http://schemas.microsoft.com/office/drawing/2014/main" id="{B19202F7-F1B4-4FF0-B3A3-B8D1ED12CE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" y="7620"/>
          <a:ext cx="1089659" cy="1112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2438400</xdr:colOff>
      <xdr:row>82</xdr:row>
      <xdr:rowOff>142875</xdr:rowOff>
    </xdr:from>
    <xdr:to>
      <xdr:col>4</xdr:col>
      <xdr:colOff>1159212</xdr:colOff>
      <xdr:row>89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15A6494-5BF2-4538-A2D2-D9E7560A9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4954250"/>
          <a:ext cx="1206837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E6845-18A0-4895-B8DB-DD4B051555CE}">
  <dimension ref="A1:X87"/>
  <sheetViews>
    <sheetView tabSelected="1" zoomScaleNormal="100" workbookViewId="0">
      <selection activeCell="C68" sqref="C68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259"/>
      <c r="K6" s="260"/>
      <c r="L6" s="261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/>
      <c r="K10" s="382"/>
      <c r="L10" s="383"/>
      <c r="M10" s="382"/>
      <c r="N10" s="382"/>
      <c r="O10" s="382"/>
      <c r="P10" s="382"/>
      <c r="Q10" s="381">
        <f t="shared" ref="Q10" si="0">SUM(J10:P10)</f>
        <v>0</v>
      </c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1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260"/>
      <c r="N16" s="260"/>
      <c r="O16" s="260"/>
      <c r="P16" s="260"/>
      <c r="Q16" s="381">
        <f t="shared" ref="Q16:Q18" si="2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2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257"/>
      <c r="N19" s="257"/>
      <c r="O19" s="257"/>
      <c r="P19" s="257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257"/>
      <c r="N20" s="257"/>
      <c r="O20" s="257"/>
      <c r="P20" s="257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249" t="s">
        <v>113</v>
      </c>
      <c r="C25" s="250"/>
      <c r="D25" s="95" t="s">
        <v>114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1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254"/>
      <c r="K26" s="254"/>
      <c r="L26" s="254"/>
      <c r="M26" s="254"/>
      <c r="N26" s="254"/>
      <c r="O26" s="254"/>
      <c r="P26" s="254"/>
      <c r="Q26" s="254"/>
      <c r="R26" s="254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239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245"/>
      <c r="N30" s="245"/>
      <c r="O30" s="245"/>
      <c r="P30" s="125"/>
      <c r="Q30" s="68"/>
      <c r="R30" s="245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88"/>
      <c r="N31" s="388"/>
      <c r="O31" s="388"/>
      <c r="P31" s="388"/>
      <c r="Q31" s="389"/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262"/>
      <c r="K32" s="47"/>
      <c r="L32" s="48"/>
      <c r="M32" s="255"/>
      <c r="N32" s="255"/>
      <c r="O32" s="255"/>
      <c r="P32" s="255"/>
      <c r="Q32" s="256"/>
      <c r="R32" s="257"/>
      <c r="S32" s="258"/>
    </row>
    <row r="33" spans="1:24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253"/>
      <c r="N33" s="253"/>
      <c r="O33" s="253"/>
      <c r="P33" s="253"/>
      <c r="Q33" s="381"/>
      <c r="R33" s="382"/>
      <c r="S33" s="383"/>
    </row>
    <row r="34" spans="1:24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  <c r="X34" s="29" t="s">
        <v>212</v>
      </c>
    </row>
    <row r="35" spans="1:24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24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24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24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24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24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24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24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24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/>
      <c r="K43" s="403"/>
      <c r="L43" s="404"/>
      <c r="M43" s="391"/>
      <c r="N43" s="391"/>
      <c r="O43" s="391"/>
      <c r="P43" s="391"/>
      <c r="Q43" s="405"/>
      <c r="R43" s="406"/>
      <c r="S43" s="407"/>
    </row>
    <row r="44" spans="1:24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253"/>
      <c r="N44" s="253"/>
      <c r="O44" s="253"/>
      <c r="P44" s="253"/>
      <c r="Q44" s="128"/>
      <c r="R44" s="129"/>
      <c r="S44" s="130"/>
    </row>
    <row r="45" spans="1:24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253"/>
      <c r="N45" s="253"/>
      <c r="O45" s="253"/>
      <c r="P45" s="253"/>
      <c r="Q45" s="128"/>
      <c r="R45" s="129"/>
      <c r="S45" s="130"/>
    </row>
    <row r="46" spans="1:24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253"/>
      <c r="N46" s="253"/>
      <c r="O46" s="253"/>
      <c r="P46" s="253"/>
      <c r="Q46" s="128"/>
      <c r="R46" s="129"/>
      <c r="S46" s="130"/>
    </row>
    <row r="47" spans="1:24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253"/>
      <c r="N47" s="253"/>
      <c r="O47" s="253"/>
      <c r="P47" s="253"/>
      <c r="Q47" s="128"/>
      <c r="R47" s="129"/>
      <c r="S47" s="130"/>
    </row>
    <row r="48" spans="1:24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/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230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</mergeCells>
  <pageMargins left="0.7" right="0.7" top="0.75" bottom="0.75" header="0.3" footer="0.3"/>
  <pageSetup paperSize="9" scale="99" orientation="portrait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1"/>
  <sheetViews>
    <sheetView zoomScale="85" zoomScaleNormal="85" workbookViewId="0">
      <selection activeCell="A5" sqref="A5:G5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1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151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207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215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192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208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196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181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167" t="s">
        <v>19</v>
      </c>
      <c r="F32" s="167" t="s">
        <v>20</v>
      </c>
      <c r="G32" s="167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165" t="s">
        <v>22</v>
      </c>
      <c r="C33" s="263" t="s">
        <v>23</v>
      </c>
      <c r="D33" s="264"/>
      <c r="E33" s="165" t="s">
        <v>24</v>
      </c>
      <c r="F33" s="165" t="s">
        <v>25</v>
      </c>
      <c r="G33" s="166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67" t="s">
        <v>15</v>
      </c>
      <c r="C34" s="265" t="s">
        <v>27</v>
      </c>
      <c r="D34" s="265"/>
      <c r="E34" s="135">
        <f>SUM(E37,E35,E49)</f>
        <v>24188261747</v>
      </c>
      <c r="F34" s="8">
        <f>G34-E34</f>
        <v>278414062</v>
      </c>
      <c r="G34" s="135">
        <f>SUM(G35,G37,G49)</f>
        <v>24466675809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15263655</v>
      </c>
      <c r="F35" s="8">
        <f t="shared" ref="F35:F63" si="3">G35-E35</f>
        <v>2036975</v>
      </c>
      <c r="G35" s="133">
        <f>SUM(G36)</f>
        <v>17300630</v>
      </c>
      <c r="I35" s="9"/>
      <c r="Q35" s="1">
        <f t="shared" si="0"/>
        <v>0</v>
      </c>
      <c r="X35" s="1" t="s">
        <v>212</v>
      </c>
    </row>
    <row r="36" spans="2:24" ht="12.75" x14ac:dyDescent="0.2">
      <c r="B36" s="11"/>
      <c r="C36" s="11">
        <v>1</v>
      </c>
      <c r="D36" s="11" t="s">
        <v>30</v>
      </c>
      <c r="E36" s="134">
        <v>15263655</v>
      </c>
      <c r="F36" s="8">
        <f>G36-E36</f>
        <v>2036975</v>
      </c>
      <c r="G36" s="134">
        <v>17300630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24077127695</v>
      </c>
      <c r="F37" s="8">
        <f t="shared" si="3"/>
        <v>276995614</v>
      </c>
      <c r="G37" s="13">
        <f>SUM(G38:G46)</f>
        <v>24354123309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353852000</v>
      </c>
      <c r="G38" s="12">
        <v>14038111000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4576371156</v>
      </c>
      <c r="F39" s="8">
        <f t="shared" si="3"/>
        <v>124802200</v>
      </c>
      <c r="G39" s="12">
        <v>4701173356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71051500</v>
      </c>
      <c r="G40" s="12">
        <v>10138770500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'Tahunan sMT1 2019 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-4030043680</v>
      </c>
      <c r="F44" s="8">
        <f t="shared" si="3"/>
        <v>-156762982</v>
      </c>
      <c r="G44" s="16">
        <v>-4186806662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-448037182</v>
      </c>
      <c r="F45" s="8">
        <f t="shared" si="3"/>
        <v>-113190013</v>
      </c>
      <c r="G45" s="16">
        <v>-561227195</v>
      </c>
      <c r="J45" s="159">
        <f>'Tahunan sMT1 2019 a'!E58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-11028364</v>
      </c>
      <c r="F46" s="8">
        <f t="shared" si="3"/>
        <v>-2757091</v>
      </c>
      <c r="G46" s="16">
        <v>-13785455</v>
      </c>
      <c r="J46" s="159">
        <f>'Tahunan sMT1 2019 a'!E59</f>
        <v>-3306925</v>
      </c>
      <c r="Q46" s="1">
        <f t="shared" si="0"/>
        <v>-3306925</v>
      </c>
      <c r="X46" s="1">
        <f t="shared" si="2"/>
        <v>-3306925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-4489109226</v>
      </c>
      <c r="F47" s="8">
        <f t="shared" si="3"/>
        <v>-272710086</v>
      </c>
      <c r="G47" s="16">
        <f>SUM(G44:G46)</f>
        <v>-4761819312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95870397</v>
      </c>
      <c r="F49" s="8">
        <f t="shared" si="3"/>
        <v>-618527</v>
      </c>
      <c r="G49" s="13">
        <f>SUM(G50:G54)</f>
        <v>95251870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-13982638</v>
      </c>
      <c r="F53" s="8">
        <f t="shared" si="3"/>
        <v>-618527</v>
      </c>
      <c r="G53" s="16">
        <v>-14601165</v>
      </c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>
        <v>-90987000</v>
      </c>
      <c r="F55" s="8">
        <f t="shared" si="3"/>
        <v>0</v>
      </c>
      <c r="G55" s="16">
        <v>-90987000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f>SUM(G57,G60,G61,G62)</f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-3306925</v>
      </c>
      <c r="F59" s="8">
        <f t="shared" si="3"/>
        <v>0</v>
      </c>
      <c r="G59" s="16">
        <v>-3306925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24188261747</v>
      </c>
      <c r="F63" s="8">
        <f t="shared" si="3"/>
        <v>278414062</v>
      </c>
      <c r="G63" s="19">
        <f>SUM(G62,G61,G60,G56,G49,G37,G35)</f>
        <v>24466675809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210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-3306925</v>
      </c>
      <c r="W81" s="1">
        <f t="shared" si="5"/>
        <v>-3306925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8"/>
  <sheetViews>
    <sheetView zoomScaleNormal="100" workbookViewId="0">
      <selection activeCell="A5" sqref="A5:I5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85"/>
      <c r="K6" s="186"/>
      <c r="L6" s="187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>
        <v>40746600</v>
      </c>
      <c r="K10" s="382"/>
      <c r="L10" s="383"/>
      <c r="M10" s="382"/>
      <c r="N10" s="382"/>
      <c r="O10" s="382"/>
      <c r="P10" s="382"/>
      <c r="Q10" s="381">
        <f t="shared" ref="Q10" si="0">SUM(J10:P10)</f>
        <v>40746600</v>
      </c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1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186"/>
      <c r="N16" s="186"/>
      <c r="O16" s="186"/>
      <c r="P16" s="186"/>
      <c r="Q16" s="381">
        <f t="shared" ref="Q16:Q18" si="2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2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183"/>
      <c r="N19" s="183"/>
      <c r="O19" s="183"/>
      <c r="P19" s="183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183"/>
      <c r="N20" s="183"/>
      <c r="O20" s="183"/>
      <c r="P20" s="183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176" t="s">
        <v>113</v>
      </c>
      <c r="C25" s="177"/>
      <c r="D25" s="95" t="s">
        <v>114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80"/>
      <c r="K26" s="180"/>
      <c r="L26" s="180"/>
      <c r="M26" s="180"/>
      <c r="N26" s="180"/>
      <c r="O26" s="180"/>
      <c r="P26" s="180"/>
      <c r="Q26" s="180"/>
      <c r="R26" s="180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65">
        <v>1</v>
      </c>
      <c r="C30" s="396" t="s">
        <v>87</v>
      </c>
      <c r="D30" s="397"/>
      <c r="E30" s="397"/>
      <c r="F30" s="397"/>
      <c r="G30" s="397"/>
      <c r="H30" s="397"/>
      <c r="I30" s="398"/>
      <c r="J30" s="399" t="s">
        <v>200</v>
      </c>
      <c r="K30" s="400"/>
      <c r="L30" s="401"/>
      <c r="M30" s="171"/>
      <c r="N30" s="171"/>
      <c r="O30" s="171"/>
      <c r="P30" s="125"/>
      <c r="Q30" s="68"/>
      <c r="R30" s="171"/>
      <c r="S30" s="126">
        <v>62980500</v>
      </c>
    </row>
    <row r="31" spans="1:19" ht="21.6" customHeight="1" x14ac:dyDescent="0.25">
      <c r="B31" s="165"/>
      <c r="C31" s="189"/>
      <c r="D31" s="189"/>
      <c r="E31" s="189"/>
      <c r="F31" s="189"/>
      <c r="G31" s="189"/>
      <c r="H31" s="189"/>
      <c r="I31" s="189"/>
      <c r="J31" s="188" t="s">
        <v>201</v>
      </c>
      <c r="K31" s="189"/>
      <c r="L31" s="190"/>
      <c r="M31" s="171"/>
      <c r="N31" s="171"/>
      <c r="O31" s="171"/>
      <c r="P31" s="125"/>
      <c r="Q31" s="68"/>
      <c r="R31" s="171"/>
      <c r="S31" s="126">
        <v>353852000</v>
      </c>
    </row>
    <row r="32" spans="1:19" x14ac:dyDescent="0.25">
      <c r="B32" s="86">
        <v>2</v>
      </c>
      <c r="C32" s="87" t="s">
        <v>34</v>
      </c>
      <c r="D32" s="87"/>
      <c r="E32" s="82"/>
      <c r="F32" s="47"/>
      <c r="G32" s="47"/>
      <c r="H32" s="47"/>
      <c r="I32" s="47"/>
      <c r="J32" s="58" t="s">
        <v>199</v>
      </c>
      <c r="K32" s="47"/>
      <c r="L32" s="48"/>
      <c r="M32" s="388">
        <v>9</v>
      </c>
      <c r="N32" s="388"/>
      <c r="O32" s="388"/>
      <c r="P32" s="388"/>
      <c r="Q32" s="389">
        <v>84055600</v>
      </c>
      <c r="R32" s="384"/>
      <c r="S32" s="390"/>
    </row>
    <row r="33" spans="1:24" x14ac:dyDescent="0.25">
      <c r="B33" s="86">
        <v>3</v>
      </c>
      <c r="C33" s="87" t="s">
        <v>90</v>
      </c>
      <c r="D33" s="87"/>
      <c r="E33" s="82"/>
      <c r="F33" s="47"/>
      <c r="G33" s="47"/>
      <c r="H33" s="47"/>
      <c r="I33" s="47"/>
      <c r="J33" s="188" t="s">
        <v>201</v>
      </c>
      <c r="K33" s="47"/>
      <c r="L33" s="48"/>
      <c r="M33" s="181"/>
      <c r="N33" s="181"/>
      <c r="O33" s="181"/>
      <c r="P33" s="181"/>
      <c r="Q33" s="182"/>
      <c r="R33" s="183"/>
      <c r="S33" s="184">
        <v>8071000</v>
      </c>
    </row>
    <row r="34" spans="1:24" x14ac:dyDescent="0.25">
      <c r="B34" s="86">
        <v>4</v>
      </c>
      <c r="C34" s="87" t="s">
        <v>37</v>
      </c>
      <c r="D34" s="87"/>
      <c r="E34" s="82"/>
      <c r="F34" s="47"/>
      <c r="G34" s="47"/>
      <c r="H34" s="47"/>
      <c r="I34" s="47"/>
      <c r="J34" s="58"/>
      <c r="K34" s="47"/>
      <c r="L34" s="48"/>
      <c r="M34" s="179"/>
      <c r="N34" s="179"/>
      <c r="O34" s="179"/>
      <c r="P34" s="179"/>
      <c r="Q34" s="381"/>
      <c r="R34" s="382"/>
      <c r="S34" s="383"/>
    </row>
    <row r="35" spans="1:24" x14ac:dyDescent="0.25">
      <c r="B35" s="86">
        <v>5</v>
      </c>
      <c r="C35" s="87" t="s">
        <v>135</v>
      </c>
      <c r="D35" s="87"/>
      <c r="E35" s="82"/>
      <c r="F35" s="47"/>
      <c r="G35" s="47"/>
      <c r="H35" s="47"/>
      <c r="I35" s="47"/>
      <c r="J35" s="58"/>
      <c r="K35" s="47"/>
      <c r="L35" s="48"/>
      <c r="M35" s="391"/>
      <c r="N35" s="391"/>
      <c r="O35" s="391"/>
      <c r="P35" s="391"/>
      <c r="Q35" s="381"/>
      <c r="R35" s="382"/>
      <c r="S35" s="383"/>
      <c r="X35" s="29" t="s">
        <v>212</v>
      </c>
    </row>
    <row r="36" spans="1:24" ht="15.75" thickBot="1" x14ac:dyDescent="0.3">
      <c r="B36" s="11"/>
      <c r="C36" s="103" t="s">
        <v>118</v>
      </c>
      <c r="D36" s="53"/>
      <c r="E36" s="87"/>
      <c r="F36" s="63"/>
      <c r="G36" s="63"/>
      <c r="H36" s="63"/>
      <c r="I36" s="63"/>
      <c r="J36" s="104"/>
      <c r="K36" s="63"/>
      <c r="L36" s="105"/>
      <c r="M36" s="392"/>
      <c r="N36" s="392"/>
      <c r="O36" s="392"/>
      <c r="P36" s="392"/>
      <c r="Q36" s="393"/>
      <c r="R36" s="394"/>
      <c r="S36" s="395"/>
    </row>
    <row r="37" spans="1:24" x14ac:dyDescent="0.25">
      <c r="B37" s="106"/>
      <c r="C37" s="107"/>
      <c r="D37" s="107"/>
      <c r="E37" s="108"/>
      <c r="F37" s="102"/>
      <c r="G37" s="102"/>
      <c r="H37" s="102"/>
      <c r="I37" s="102"/>
      <c r="J37" s="102"/>
      <c r="K37" s="102"/>
      <c r="L37" s="102"/>
      <c r="M37" s="109"/>
      <c r="N37" s="109"/>
      <c r="O37" s="109"/>
      <c r="P37" s="109"/>
      <c r="Q37" s="108"/>
      <c r="R37" s="108"/>
      <c r="S37" s="108"/>
    </row>
    <row r="38" spans="1:24" x14ac:dyDescent="0.25">
      <c r="B38" s="20"/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24" x14ac:dyDescent="0.25">
      <c r="B39" s="113" t="s">
        <v>119</v>
      </c>
      <c r="C39" s="110"/>
      <c r="D39" s="110"/>
      <c r="E39" s="111"/>
      <c r="F39" s="33"/>
      <c r="G39" s="33"/>
      <c r="H39" s="33"/>
      <c r="I39" s="33"/>
      <c r="J39" s="33"/>
      <c r="K39" s="33"/>
      <c r="L39" s="33"/>
      <c r="M39" s="112"/>
      <c r="N39" s="112"/>
      <c r="O39" s="112"/>
      <c r="P39" s="112"/>
      <c r="Q39" s="111"/>
      <c r="R39" s="111"/>
      <c r="S39" s="111"/>
    </row>
    <row r="40" spans="1:24" x14ac:dyDescent="0.25">
      <c r="A40" s="31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</row>
    <row r="41" spans="1:24" x14ac:dyDescent="0.25">
      <c r="B41" s="376" t="s">
        <v>81</v>
      </c>
      <c r="C41" s="297" t="s">
        <v>82</v>
      </c>
      <c r="D41" s="298"/>
      <c r="E41" s="298"/>
      <c r="F41" s="298"/>
      <c r="G41" s="298"/>
      <c r="H41" s="298"/>
      <c r="I41" s="299"/>
      <c r="J41" s="330" t="s">
        <v>115</v>
      </c>
      <c r="K41" s="270"/>
      <c r="L41" s="270"/>
      <c r="M41" s="330" t="s">
        <v>116</v>
      </c>
      <c r="N41" s="330"/>
      <c r="O41" s="330"/>
      <c r="P41" s="330"/>
      <c r="Q41" s="330" t="s">
        <v>117</v>
      </c>
      <c r="R41" s="330"/>
      <c r="S41" s="330"/>
    </row>
    <row r="42" spans="1:24" x14ac:dyDescent="0.25">
      <c r="B42" s="377"/>
      <c r="C42" s="378"/>
      <c r="D42" s="379"/>
      <c r="E42" s="379"/>
      <c r="F42" s="379"/>
      <c r="G42" s="379"/>
      <c r="H42" s="379"/>
      <c r="I42" s="380"/>
      <c r="J42" s="270"/>
      <c r="K42" s="270"/>
      <c r="L42" s="270"/>
      <c r="M42" s="330"/>
      <c r="N42" s="330"/>
      <c r="O42" s="330"/>
      <c r="P42" s="330"/>
      <c r="Q42" s="330"/>
      <c r="R42" s="330"/>
      <c r="S42" s="330"/>
    </row>
    <row r="43" spans="1:24" x14ac:dyDescent="0.25">
      <c r="B43" s="79" t="s">
        <v>22</v>
      </c>
      <c r="C43" s="367" t="s">
        <v>23</v>
      </c>
      <c r="D43" s="368"/>
      <c r="E43" s="368"/>
      <c r="F43" s="368"/>
      <c r="G43" s="368"/>
      <c r="H43" s="368"/>
      <c r="I43" s="369"/>
      <c r="J43" s="367" t="s">
        <v>24</v>
      </c>
      <c r="K43" s="368"/>
      <c r="L43" s="369"/>
      <c r="M43" s="367" t="s">
        <v>25</v>
      </c>
      <c r="N43" s="368"/>
      <c r="O43" s="368"/>
      <c r="P43" s="369"/>
      <c r="Q43" s="367" t="s">
        <v>111</v>
      </c>
      <c r="R43" s="368"/>
      <c r="S43" s="369"/>
    </row>
    <row r="44" spans="1:24" ht="19.899999999999999" customHeight="1" x14ac:dyDescent="0.25">
      <c r="B44" s="86">
        <v>1</v>
      </c>
      <c r="C44" s="87" t="s">
        <v>88</v>
      </c>
      <c r="D44" s="87"/>
      <c r="E44" s="82"/>
      <c r="F44" s="47"/>
      <c r="G44" s="47"/>
      <c r="H44" s="47"/>
      <c r="I44" s="47"/>
      <c r="J44" s="402"/>
      <c r="K44" s="403"/>
      <c r="L44" s="404"/>
      <c r="M44" s="391"/>
      <c r="N44" s="391"/>
      <c r="O44" s="391"/>
      <c r="P44" s="391"/>
      <c r="Q44" s="405"/>
      <c r="R44" s="406"/>
      <c r="S44" s="407"/>
    </row>
    <row r="45" spans="1:24" ht="24" customHeight="1" x14ac:dyDescent="0.25">
      <c r="B45" s="86">
        <v>2</v>
      </c>
      <c r="C45" s="87" t="s">
        <v>136</v>
      </c>
      <c r="D45" s="87"/>
      <c r="E45" s="82"/>
      <c r="F45" s="47"/>
      <c r="G45" s="47"/>
      <c r="H45" s="47"/>
      <c r="I45" s="47"/>
      <c r="J45" s="409"/>
      <c r="K45" s="410"/>
      <c r="L45" s="411"/>
      <c r="M45" s="179"/>
      <c r="N45" s="179"/>
      <c r="O45" s="179"/>
      <c r="P45" s="179"/>
      <c r="Q45" s="128"/>
      <c r="R45" s="129"/>
      <c r="S45" s="130"/>
    </row>
    <row r="46" spans="1:24" x14ac:dyDescent="0.25">
      <c r="B46" s="86">
        <v>3</v>
      </c>
      <c r="C46" s="87" t="s">
        <v>121</v>
      </c>
      <c r="D46" s="87"/>
      <c r="E46" s="82"/>
      <c r="F46" s="47"/>
      <c r="G46" s="47"/>
      <c r="H46" s="47"/>
      <c r="I46" s="47"/>
      <c r="J46" s="58"/>
      <c r="K46" s="47"/>
      <c r="L46" s="48"/>
      <c r="M46" s="179"/>
      <c r="N46" s="179"/>
      <c r="O46" s="179"/>
      <c r="P46" s="179"/>
      <c r="Q46" s="128"/>
      <c r="R46" s="129"/>
      <c r="S46" s="130"/>
    </row>
    <row r="47" spans="1:24" ht="22.15" customHeight="1" x14ac:dyDescent="0.25">
      <c r="B47" s="86">
        <v>4</v>
      </c>
      <c r="C47" s="87" t="s">
        <v>137</v>
      </c>
      <c r="D47" s="87"/>
      <c r="E47" s="82"/>
      <c r="F47" s="47"/>
      <c r="G47" s="47"/>
      <c r="H47" s="47"/>
      <c r="I47" s="47"/>
      <c r="J47" s="409"/>
      <c r="K47" s="410"/>
      <c r="L47" s="411"/>
      <c r="M47" s="179"/>
      <c r="N47" s="179"/>
      <c r="O47" s="179"/>
      <c r="P47" s="179"/>
      <c r="Q47" s="128"/>
      <c r="R47" s="129"/>
      <c r="S47" s="130"/>
    </row>
    <row r="48" spans="1:24" ht="33" customHeight="1" x14ac:dyDescent="0.25">
      <c r="B48" s="86">
        <v>5</v>
      </c>
      <c r="C48" s="87" t="s">
        <v>135</v>
      </c>
      <c r="D48" s="87"/>
      <c r="E48" s="82"/>
      <c r="F48" s="47"/>
      <c r="G48" s="47"/>
      <c r="H48" s="47"/>
      <c r="I48" s="47"/>
      <c r="J48" s="409"/>
      <c r="K48" s="410"/>
      <c r="L48" s="411"/>
      <c r="M48" s="179"/>
      <c r="N48" s="179"/>
      <c r="O48" s="179"/>
      <c r="P48" s="179"/>
      <c r="Q48" s="128"/>
      <c r="R48" s="129"/>
      <c r="S48" s="130"/>
    </row>
    <row r="49" spans="1:19" ht="15.75" thickBot="1" x14ac:dyDescent="0.3">
      <c r="B49" s="11"/>
      <c r="C49" s="103" t="s">
        <v>118</v>
      </c>
      <c r="D49" s="53"/>
      <c r="E49" s="87"/>
      <c r="F49" s="63"/>
      <c r="G49" s="63"/>
      <c r="H49" s="63"/>
      <c r="I49" s="63"/>
      <c r="J49" s="104"/>
      <c r="K49" s="63"/>
      <c r="L49" s="105"/>
      <c r="M49" s="412">
        <f>SUM(M44:P48)</f>
        <v>0</v>
      </c>
      <c r="N49" s="412"/>
      <c r="O49" s="412"/>
      <c r="P49" s="412"/>
      <c r="Q49" s="413">
        <f>SUM(Q44:S48)</f>
        <v>0</v>
      </c>
      <c r="R49" s="414"/>
      <c r="S49" s="415"/>
    </row>
    <row r="50" spans="1:19" x14ac:dyDescent="0.25">
      <c r="B50" s="113" t="s">
        <v>120</v>
      </c>
      <c r="C50" s="110"/>
      <c r="D50" s="110"/>
      <c r="E50" s="111"/>
      <c r="F50" s="33"/>
      <c r="G50" s="33"/>
      <c r="H50" s="33"/>
      <c r="I50" s="33"/>
      <c r="J50" s="33"/>
      <c r="K50" s="33"/>
      <c r="L50" s="33"/>
      <c r="M50" s="112"/>
      <c r="N50" s="112"/>
      <c r="O50" s="112"/>
      <c r="P50" s="112"/>
      <c r="Q50" s="111"/>
      <c r="R50" s="111"/>
      <c r="S50" s="111"/>
    </row>
    <row r="51" spans="1:19" x14ac:dyDescent="0.25">
      <c r="A51" s="31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</row>
    <row r="52" spans="1:19" x14ac:dyDescent="0.25">
      <c r="B52" s="376" t="s">
        <v>81</v>
      </c>
      <c r="C52" s="297" t="s">
        <v>82</v>
      </c>
      <c r="D52" s="298"/>
      <c r="E52" s="298"/>
      <c r="F52" s="298"/>
      <c r="G52" s="298"/>
      <c r="H52" s="298"/>
      <c r="I52" s="299"/>
      <c r="J52" s="330" t="s">
        <v>115</v>
      </c>
      <c r="K52" s="270"/>
      <c r="L52" s="270"/>
      <c r="M52" s="330" t="s">
        <v>116</v>
      </c>
      <c r="N52" s="330"/>
      <c r="O52" s="330"/>
      <c r="P52" s="330"/>
      <c r="Q52" s="330" t="s">
        <v>117</v>
      </c>
      <c r="R52" s="330"/>
      <c r="S52" s="330"/>
    </row>
    <row r="53" spans="1:19" x14ac:dyDescent="0.25">
      <c r="B53" s="377"/>
      <c r="C53" s="378"/>
      <c r="D53" s="379"/>
      <c r="E53" s="379"/>
      <c r="F53" s="379"/>
      <c r="G53" s="379"/>
      <c r="H53" s="379"/>
      <c r="I53" s="380"/>
      <c r="J53" s="270"/>
      <c r="K53" s="270"/>
      <c r="L53" s="270"/>
      <c r="M53" s="330"/>
      <c r="N53" s="330"/>
      <c r="O53" s="330"/>
      <c r="P53" s="330"/>
      <c r="Q53" s="330"/>
      <c r="R53" s="330"/>
      <c r="S53" s="330"/>
    </row>
    <row r="54" spans="1:19" x14ac:dyDescent="0.25">
      <c r="B54" s="79" t="s">
        <v>22</v>
      </c>
      <c r="C54" s="367" t="s">
        <v>23</v>
      </c>
      <c r="D54" s="368"/>
      <c r="E54" s="368"/>
      <c r="F54" s="368"/>
      <c r="G54" s="368"/>
      <c r="H54" s="368"/>
      <c r="I54" s="369"/>
      <c r="J54" s="367" t="s">
        <v>24</v>
      </c>
      <c r="K54" s="368"/>
      <c r="L54" s="369"/>
      <c r="M54" s="367" t="s">
        <v>25</v>
      </c>
      <c r="N54" s="368"/>
      <c r="O54" s="368"/>
      <c r="P54" s="369"/>
      <c r="Q54" s="367" t="s">
        <v>111</v>
      </c>
      <c r="R54" s="368"/>
      <c r="S54" s="369"/>
    </row>
    <row r="55" spans="1:19" x14ac:dyDescent="0.25">
      <c r="B55" s="86">
        <v>1</v>
      </c>
      <c r="C55" s="87" t="s">
        <v>34</v>
      </c>
      <c r="D55" s="87"/>
      <c r="E55" s="82"/>
      <c r="F55" s="47"/>
      <c r="G55" s="47"/>
      <c r="H55" s="47"/>
      <c r="I55" s="47"/>
      <c r="J55" s="58"/>
      <c r="K55" s="47"/>
      <c r="L55" s="48"/>
      <c r="M55" s="416">
        <v>835</v>
      </c>
      <c r="N55" s="416"/>
      <c r="O55" s="416"/>
      <c r="P55" s="416"/>
      <c r="Q55" s="88"/>
      <c r="R55" s="87"/>
      <c r="S55" s="131">
        <v>-337089686</v>
      </c>
    </row>
    <row r="56" spans="1:19" x14ac:dyDescent="0.25">
      <c r="B56" s="86">
        <v>2</v>
      </c>
      <c r="C56" s="87" t="s">
        <v>90</v>
      </c>
      <c r="D56" s="87"/>
      <c r="E56" s="82"/>
      <c r="F56" s="47"/>
      <c r="G56" s="47"/>
      <c r="H56" s="47"/>
      <c r="I56" s="47"/>
      <c r="J56" s="58"/>
      <c r="K56" s="47"/>
      <c r="L56" s="48"/>
      <c r="M56" s="417">
        <v>11</v>
      </c>
      <c r="N56" s="416"/>
      <c r="O56" s="416"/>
      <c r="P56" s="418"/>
      <c r="Q56" s="88"/>
      <c r="R56" s="87"/>
      <c r="S56" s="131">
        <v>-224930277</v>
      </c>
    </row>
    <row r="57" spans="1:19" x14ac:dyDescent="0.25">
      <c r="B57" s="86">
        <v>3</v>
      </c>
      <c r="C57" s="87" t="s">
        <v>121</v>
      </c>
      <c r="D57" s="87"/>
      <c r="E57" s="82"/>
      <c r="F57" s="47"/>
      <c r="G57" s="47"/>
      <c r="H57" s="47"/>
      <c r="I57" s="47"/>
      <c r="J57" s="58"/>
      <c r="K57" s="47"/>
      <c r="L57" s="48"/>
      <c r="M57" s="417"/>
      <c r="N57" s="416"/>
      <c r="O57" s="416"/>
      <c r="P57" s="418"/>
      <c r="Q57" s="88"/>
      <c r="R57" s="87"/>
      <c r="S57" s="131">
        <v>-5514182</v>
      </c>
    </row>
    <row r="58" spans="1:19" x14ac:dyDescent="0.25">
      <c r="B58" s="86">
        <v>4</v>
      </c>
      <c r="C58" s="87" t="s">
        <v>138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>
        <f>'Tahunan sMT1 2019 a'!G53</f>
        <v>-14601165</v>
      </c>
    </row>
    <row r="59" spans="1:19" x14ac:dyDescent="0.25">
      <c r="B59" s="86">
        <v>5</v>
      </c>
      <c r="C59" s="87" t="s">
        <v>139</v>
      </c>
      <c r="D59" s="87"/>
      <c r="E59" s="82"/>
      <c r="F59" s="47"/>
      <c r="G59" s="47"/>
      <c r="H59" s="47"/>
      <c r="I59" s="47"/>
      <c r="J59" s="58"/>
      <c r="K59" s="47"/>
      <c r="L59" s="48"/>
      <c r="M59" s="419"/>
      <c r="N59" s="420"/>
      <c r="O59" s="420"/>
      <c r="P59" s="421"/>
      <c r="Q59" s="88"/>
      <c r="R59" s="87"/>
      <c r="S59" s="131"/>
    </row>
    <row r="60" spans="1:19" x14ac:dyDescent="0.25">
      <c r="B60" s="86"/>
      <c r="C60" s="87"/>
      <c r="D60" s="87"/>
      <c r="E60" s="82"/>
      <c r="F60" s="47"/>
      <c r="G60" s="47"/>
      <c r="H60" s="47"/>
      <c r="I60" s="47"/>
      <c r="J60" s="58"/>
      <c r="K60" s="47"/>
      <c r="L60" s="48"/>
      <c r="M60" s="391"/>
      <c r="N60" s="391"/>
      <c r="O60" s="391"/>
      <c r="P60" s="391"/>
      <c r="Q60" s="88"/>
      <c r="R60" s="87"/>
      <c r="S60" s="114"/>
    </row>
    <row r="61" spans="1:19" ht="15.75" thickBot="1" x14ac:dyDescent="0.3">
      <c r="B61" s="164"/>
      <c r="C61" s="91" t="s">
        <v>118</v>
      </c>
      <c r="D61" s="61"/>
      <c r="E61" s="115"/>
      <c r="F61" s="63"/>
      <c r="G61" s="63"/>
      <c r="H61" s="63"/>
      <c r="I61" s="63"/>
      <c r="J61" s="104"/>
      <c r="K61" s="63"/>
      <c r="L61" s="105"/>
      <c r="M61" s="412">
        <f>SUM(M55:P59)</f>
        <v>846</v>
      </c>
      <c r="N61" s="412"/>
      <c r="O61" s="412"/>
      <c r="P61" s="412"/>
      <c r="Q61" s="92"/>
      <c r="R61" s="115"/>
      <c r="S61" s="132">
        <f>SUM(S55:S59)</f>
        <v>-582135310</v>
      </c>
    </row>
    <row r="62" spans="1:19" x14ac:dyDescent="0.25">
      <c r="B62" s="20"/>
      <c r="C62" s="110"/>
      <c r="D62" s="110"/>
      <c r="E62" s="111"/>
      <c r="F62" s="33"/>
      <c r="G62" s="33"/>
      <c r="H62" s="33"/>
      <c r="I62" s="33"/>
      <c r="J62" s="33"/>
      <c r="K62" s="33"/>
      <c r="L62" s="33"/>
      <c r="M62" s="112"/>
      <c r="N62" s="112"/>
      <c r="O62" s="112"/>
      <c r="P62" s="112"/>
      <c r="Q62" s="111"/>
      <c r="R62" s="111"/>
      <c r="S62" s="111"/>
    </row>
    <row r="63" spans="1:19" x14ac:dyDescent="0.25">
      <c r="A63" s="3"/>
      <c r="B63" s="30" t="s">
        <v>122</v>
      </c>
      <c r="C63" s="30" t="s">
        <v>123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160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185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C66" s="31" t="s">
        <v>124</v>
      </c>
      <c r="D66" s="31" t="s">
        <v>211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0" t="s">
        <v>125</v>
      </c>
      <c r="C68" s="30" t="s">
        <v>126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164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 t="s">
        <v>127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 t="s">
        <v>128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129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19" x14ac:dyDescent="0.25">
      <c r="B77" s="31"/>
      <c r="C77" s="31" t="s">
        <v>132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6"/>
    </row>
    <row r="88" spans="23:23" x14ac:dyDescent="0.25">
      <c r="W88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2:P32"/>
    <mergeCell ref="Q32:S32"/>
    <mergeCell ref="Q34:S34"/>
    <mergeCell ref="M35:P35"/>
    <mergeCell ref="Q35:S35"/>
    <mergeCell ref="M36:P36"/>
    <mergeCell ref="Q36:S36"/>
    <mergeCell ref="C29:I29"/>
    <mergeCell ref="J29:L29"/>
    <mergeCell ref="M29:P29"/>
    <mergeCell ref="Q29:S29"/>
    <mergeCell ref="C30:I30"/>
    <mergeCell ref="J30:L30"/>
    <mergeCell ref="C43:I43"/>
    <mergeCell ref="J43:L43"/>
    <mergeCell ref="M43:P43"/>
    <mergeCell ref="Q43:S43"/>
    <mergeCell ref="J44:L44"/>
    <mergeCell ref="M44:P44"/>
    <mergeCell ref="Q44:S44"/>
    <mergeCell ref="B40:S40"/>
    <mergeCell ref="B41:B42"/>
    <mergeCell ref="C41:I42"/>
    <mergeCell ref="J41:L42"/>
    <mergeCell ref="M41:P42"/>
    <mergeCell ref="Q41:S42"/>
    <mergeCell ref="Q52:S53"/>
    <mergeCell ref="C54:I54"/>
    <mergeCell ref="J54:L54"/>
    <mergeCell ref="M54:P54"/>
    <mergeCell ref="Q54:S54"/>
    <mergeCell ref="J45:L45"/>
    <mergeCell ref="J47:L47"/>
    <mergeCell ref="J48:L48"/>
    <mergeCell ref="M49:P49"/>
    <mergeCell ref="Q49:S49"/>
    <mergeCell ref="B51:S51"/>
    <mergeCell ref="M61:P61"/>
    <mergeCell ref="M55:P55"/>
    <mergeCell ref="M56:P56"/>
    <mergeCell ref="M57:P57"/>
    <mergeCell ref="M58:P58"/>
    <mergeCell ref="M59:P59"/>
    <mergeCell ref="M60:P60"/>
    <mergeCell ref="B52:B53"/>
    <mergeCell ref="C52:I53"/>
    <mergeCell ref="J52:L53"/>
    <mergeCell ref="M52:P53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7" max="16383" man="1"/>
    <brk id="49" max="16383" man="1"/>
  </rowBreaks>
  <colBreaks count="1" manualBreakCount="1"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91"/>
  <sheetViews>
    <sheetView topLeftCell="A4" zoomScale="85" zoomScaleNormal="85" workbookViewId="0">
      <selection activeCell="Q31" sqref="Q31:W31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66" t="s">
        <v>213</v>
      </c>
      <c r="Z6" s="170" t="s">
        <v>9</v>
      </c>
      <c r="AA6" s="36"/>
      <c r="AB6" s="168">
        <v>1</v>
      </c>
      <c r="AC6" s="166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74">
        <v>0</v>
      </c>
      <c r="F12" s="174">
        <v>0</v>
      </c>
      <c r="G12" s="174">
        <v>5</v>
      </c>
      <c r="H12" s="45"/>
      <c r="I12" s="174">
        <v>0</v>
      </c>
      <c r="J12" s="174">
        <v>1</v>
      </c>
      <c r="K12" s="45"/>
      <c r="L12" s="174">
        <v>0</v>
      </c>
      <c r="M12" s="174">
        <v>8</v>
      </c>
      <c r="N12" s="174">
        <v>0</v>
      </c>
      <c r="O12" s="174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167" t="s">
        <v>15</v>
      </c>
      <c r="C22" s="53" t="s">
        <v>27</v>
      </c>
      <c r="D22" s="54"/>
      <c r="E22" s="175"/>
      <c r="F22" s="175"/>
      <c r="G22" s="175"/>
      <c r="H22" s="175"/>
      <c r="I22" s="175"/>
      <c r="J22" s="286">
        <f>'Tahunan sMT1 2019 a'!E34</f>
        <v>24188261747</v>
      </c>
      <c r="K22" s="287"/>
      <c r="L22" s="287"/>
      <c r="M22" s="287"/>
      <c r="N22" s="287"/>
      <c r="O22" s="287"/>
      <c r="P22" s="288"/>
      <c r="Q22" s="286">
        <f>J22</f>
        <v>24188261747</v>
      </c>
      <c r="R22" s="287"/>
      <c r="S22" s="287"/>
      <c r="T22" s="287"/>
      <c r="U22" s="287"/>
      <c r="V22" s="287"/>
      <c r="W22" s="288"/>
      <c r="X22" s="289">
        <f>J22</f>
        <v>24188261747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'Tahunan sMT1 2019 a'!E35</f>
        <v>15263655</v>
      </c>
      <c r="K23" s="287"/>
      <c r="L23" s="287"/>
      <c r="M23" s="287"/>
      <c r="N23" s="287"/>
      <c r="O23" s="287"/>
      <c r="P23" s="288"/>
      <c r="Q23" s="286">
        <f t="shared" ref="Q23:Q50" si="0">J23</f>
        <v>15263655</v>
      </c>
      <c r="R23" s="287"/>
      <c r="S23" s="287"/>
      <c r="T23" s="287"/>
      <c r="U23" s="287"/>
      <c r="V23" s="287"/>
      <c r="W23" s="288"/>
      <c r="X23" s="289">
        <f>J23</f>
        <v>15263655</v>
      </c>
      <c r="Y23" s="290"/>
      <c r="Z23" s="290"/>
      <c r="AA23" s="290"/>
      <c r="AB23" s="290"/>
      <c r="AC23" s="291"/>
    </row>
    <row r="24" spans="2:29" ht="18.75" customHeight="1" x14ac:dyDescent="0.25">
      <c r="B24" s="166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'Tahunan sMT1 2019 a'!E36</f>
        <v>15263655</v>
      </c>
      <c r="K24" s="311"/>
      <c r="L24" s="311"/>
      <c r="M24" s="311"/>
      <c r="N24" s="311"/>
      <c r="O24" s="311"/>
      <c r="P24" s="312"/>
      <c r="Q24" s="310">
        <f t="shared" si="0"/>
        <v>15263655</v>
      </c>
      <c r="R24" s="311"/>
      <c r="S24" s="311"/>
      <c r="T24" s="311"/>
      <c r="U24" s="311"/>
      <c r="V24" s="311"/>
      <c r="W24" s="312"/>
      <c r="X24" s="313">
        <f>J24</f>
        <v>15263655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'Tahunan sMT1 2019 a'!E37</f>
        <v>24077127695</v>
      </c>
      <c r="K25" s="287"/>
      <c r="L25" s="287"/>
      <c r="M25" s="287"/>
      <c r="N25" s="287"/>
      <c r="O25" s="287"/>
      <c r="P25" s="288"/>
      <c r="Q25" s="286">
        <f t="shared" si="0"/>
        <v>24077127695</v>
      </c>
      <c r="R25" s="287"/>
      <c r="S25" s="287"/>
      <c r="T25" s="287"/>
      <c r="U25" s="287"/>
      <c r="V25" s="287"/>
      <c r="W25" s="288"/>
      <c r="X25" s="289">
        <f>J25</f>
        <v>24077127695</v>
      </c>
      <c r="Y25" s="290"/>
      <c r="Z25" s="290"/>
      <c r="AA25" s="290"/>
      <c r="AB25" s="290"/>
      <c r="AC25" s="291"/>
    </row>
    <row r="26" spans="2:29" ht="18.75" customHeight="1" x14ac:dyDescent="0.25">
      <c r="B26" s="166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'Tahunan sMT1 2019 a'!E38</f>
        <v>13684259000</v>
      </c>
      <c r="K26" s="311"/>
      <c r="L26" s="311"/>
      <c r="M26" s="311"/>
      <c r="N26" s="311"/>
      <c r="O26" s="311"/>
      <c r="P26" s="312"/>
      <c r="Q26" s="310">
        <f t="shared" si="0"/>
        <v>13684259000</v>
      </c>
      <c r="R26" s="311"/>
      <c r="S26" s="311"/>
      <c r="T26" s="311"/>
      <c r="U26" s="311"/>
      <c r="V26" s="311"/>
      <c r="W26" s="312"/>
      <c r="X26" s="310">
        <f t="shared" ref="X26:X29" si="1">J26</f>
        <v>13684259000</v>
      </c>
      <c r="Y26" s="311"/>
      <c r="Z26" s="311"/>
      <c r="AA26" s="311"/>
      <c r="AB26" s="311"/>
      <c r="AC26" s="312"/>
    </row>
    <row r="27" spans="2:29" ht="18.75" customHeight="1" x14ac:dyDescent="0.25">
      <c r="B27" s="166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'Tahunan sMT1 2019 a'!E39</f>
        <v>4576371156</v>
      </c>
      <c r="K27" s="311"/>
      <c r="L27" s="311"/>
      <c r="M27" s="311"/>
      <c r="N27" s="311"/>
      <c r="O27" s="311"/>
      <c r="P27" s="312"/>
      <c r="Q27" s="310">
        <f t="shared" si="0"/>
        <v>4576371156</v>
      </c>
      <c r="R27" s="311"/>
      <c r="S27" s="311"/>
      <c r="T27" s="311"/>
      <c r="U27" s="311"/>
      <c r="V27" s="311"/>
      <c r="W27" s="312"/>
      <c r="X27" s="310">
        <f t="shared" si="1"/>
        <v>4576371156</v>
      </c>
      <c r="Y27" s="311"/>
      <c r="Z27" s="311"/>
      <c r="AA27" s="311"/>
      <c r="AB27" s="311"/>
      <c r="AC27" s="312"/>
    </row>
    <row r="28" spans="2:29" ht="18.75" customHeight="1" x14ac:dyDescent="0.25">
      <c r="B28" s="166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'Tahunan sMT1 2019 a'!E44</f>
        <v>-4030043680</v>
      </c>
      <c r="K28" s="311"/>
      <c r="L28" s="311"/>
      <c r="M28" s="311"/>
      <c r="N28" s="311"/>
      <c r="O28" s="311"/>
      <c r="P28" s="312"/>
      <c r="Q28" s="310">
        <f t="shared" si="0"/>
        <v>-4030043680</v>
      </c>
      <c r="R28" s="311"/>
      <c r="S28" s="311"/>
      <c r="T28" s="311"/>
      <c r="U28" s="311"/>
      <c r="V28" s="311"/>
      <c r="W28" s="312"/>
      <c r="X28" s="310">
        <f t="shared" si="1"/>
        <v>-4030043680</v>
      </c>
      <c r="Y28" s="311"/>
      <c r="Z28" s="311"/>
      <c r="AA28" s="311"/>
      <c r="AB28" s="311"/>
      <c r="AC28" s="312"/>
    </row>
    <row r="29" spans="2:29" ht="18.75" customHeight="1" x14ac:dyDescent="0.25">
      <c r="B29" s="166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'Tahunan sMT1 2019 a'!E40</f>
        <v>10067719000</v>
      </c>
      <c r="K29" s="311"/>
      <c r="L29" s="311"/>
      <c r="M29" s="311"/>
      <c r="N29" s="311"/>
      <c r="O29" s="311"/>
      <c r="P29" s="312"/>
      <c r="Q29" s="310">
        <f t="shared" si="0"/>
        <v>10067719000</v>
      </c>
      <c r="R29" s="311"/>
      <c r="S29" s="311"/>
      <c r="T29" s="311"/>
      <c r="U29" s="311"/>
      <c r="V29" s="311"/>
      <c r="W29" s="312"/>
      <c r="X29" s="310">
        <f t="shared" si="1"/>
        <v>10067719000</v>
      </c>
      <c r="Y29" s="311"/>
      <c r="Z29" s="311"/>
      <c r="AA29" s="311"/>
      <c r="AB29" s="311"/>
      <c r="AC29" s="312"/>
    </row>
    <row r="30" spans="2:29" ht="18.75" customHeight="1" x14ac:dyDescent="0.25">
      <c r="B30" s="166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'Tahunan sMT1 2019 a'!E45</f>
        <v>-448037182</v>
      </c>
      <c r="K30" s="311"/>
      <c r="L30" s="311"/>
      <c r="M30" s="311"/>
      <c r="N30" s="311"/>
      <c r="O30" s="311"/>
      <c r="P30" s="312"/>
      <c r="Q30" s="310">
        <f t="shared" si="0"/>
        <v>-448037182</v>
      </c>
      <c r="R30" s="311"/>
      <c r="S30" s="311"/>
      <c r="T30" s="311"/>
      <c r="U30" s="311"/>
      <c r="V30" s="311"/>
      <c r="W30" s="312"/>
      <c r="X30" s="310">
        <f>J30</f>
        <v>-448037182</v>
      </c>
      <c r="Y30" s="311"/>
      <c r="Z30" s="311"/>
      <c r="AA30" s="311"/>
      <c r="AB30" s="311"/>
      <c r="AC30" s="312"/>
    </row>
    <row r="31" spans="2:29" ht="18.75" customHeight="1" x14ac:dyDescent="0.25">
      <c r="B31" s="166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'Tahunan sMT1 2019 a'!E41</f>
        <v>151640000</v>
      </c>
      <c r="K31" s="311"/>
      <c r="L31" s="311"/>
      <c r="M31" s="311"/>
      <c r="N31" s="311"/>
      <c r="O31" s="311"/>
      <c r="P31" s="312"/>
      <c r="Q31" s="310">
        <f t="shared" si="0"/>
        <v>151640000</v>
      </c>
      <c r="R31" s="311"/>
      <c r="S31" s="311"/>
      <c r="T31" s="311"/>
      <c r="U31" s="311"/>
      <c r="V31" s="311"/>
      <c r="W31" s="312"/>
      <c r="X31" s="310">
        <f>J31</f>
        <v>151640000</v>
      </c>
      <c r="Y31" s="311"/>
      <c r="Z31" s="311"/>
      <c r="AA31" s="311"/>
      <c r="AB31" s="311"/>
      <c r="AC31" s="312"/>
    </row>
    <row r="32" spans="2:29" ht="18.75" customHeight="1" x14ac:dyDescent="0.25">
      <c r="B32" s="166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'Tahunan sMT1 2019 a'!E46</f>
        <v>-11028364</v>
      </c>
      <c r="K32" s="311"/>
      <c r="L32" s="311"/>
      <c r="M32" s="311"/>
      <c r="N32" s="311"/>
      <c r="O32" s="311"/>
      <c r="P32" s="312"/>
      <c r="Q32" s="310">
        <f t="shared" si="0"/>
        <v>-11028364</v>
      </c>
      <c r="R32" s="311"/>
      <c r="S32" s="311"/>
      <c r="T32" s="311"/>
      <c r="U32" s="311"/>
      <c r="V32" s="311"/>
      <c r="W32" s="312"/>
      <c r="X32" s="310">
        <f t="shared" ref="X32:X50" si="2">J32</f>
        <v>-11028364</v>
      </c>
      <c r="Y32" s="311"/>
      <c r="Z32" s="311"/>
      <c r="AA32" s="311"/>
      <c r="AB32" s="311"/>
      <c r="AC32" s="312"/>
    </row>
    <row r="33" spans="2:29" ht="18.75" customHeight="1" x14ac:dyDescent="0.25">
      <c r="B33" s="166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'Tahunan sMT1 2019 a'!E42</f>
        <v>86247765</v>
      </c>
      <c r="K33" s="311"/>
      <c r="L33" s="311"/>
      <c r="M33" s="311"/>
      <c r="N33" s="311"/>
      <c r="O33" s="311"/>
      <c r="P33" s="312"/>
      <c r="Q33" s="310">
        <f t="shared" si="0"/>
        <v>86247765</v>
      </c>
      <c r="R33" s="311"/>
      <c r="S33" s="311"/>
      <c r="T33" s="311"/>
      <c r="U33" s="311"/>
      <c r="V33" s="311"/>
      <c r="W33" s="312"/>
      <c r="X33" s="310">
        <f t="shared" si="2"/>
        <v>86247765</v>
      </c>
      <c r="Y33" s="311"/>
      <c r="Z33" s="311"/>
      <c r="AA33" s="311"/>
      <c r="AB33" s="311"/>
      <c r="AC33" s="312"/>
    </row>
    <row r="34" spans="2:29" ht="18.75" customHeight="1" x14ac:dyDescent="0.25">
      <c r="B34" s="166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'Tahunan sMT1 2019 a'!E47</f>
        <v>-4489109226</v>
      </c>
      <c r="K34" s="311"/>
      <c r="L34" s="311"/>
      <c r="M34" s="311"/>
      <c r="N34" s="311"/>
      <c r="O34" s="311"/>
      <c r="P34" s="312"/>
      <c r="Q34" s="310">
        <f t="shared" si="0"/>
        <v>-4489109226</v>
      </c>
      <c r="R34" s="311"/>
      <c r="S34" s="311"/>
      <c r="T34" s="311"/>
      <c r="U34" s="311"/>
      <c r="V34" s="311"/>
      <c r="W34" s="312"/>
      <c r="X34" s="310">
        <f t="shared" si="2"/>
        <v>-4489109226</v>
      </c>
      <c r="Y34" s="311"/>
      <c r="Z34" s="311"/>
      <c r="AA34" s="311"/>
      <c r="AB34" s="311"/>
      <c r="AC34" s="312"/>
    </row>
    <row r="35" spans="2:29" ht="18.75" customHeight="1" x14ac:dyDescent="0.25">
      <c r="B35" s="166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'Tahunan sMT1 2019 a'!E43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 t="s">
        <v>212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>
        <v>665877207</v>
      </c>
      <c r="K36" s="287"/>
      <c r="L36" s="287"/>
      <c r="M36" s="287"/>
      <c r="N36" s="287"/>
      <c r="O36" s="287"/>
      <c r="P36" s="288"/>
      <c r="Q36" s="286">
        <f t="shared" si="0"/>
        <v>665877207</v>
      </c>
      <c r="R36" s="287"/>
      <c r="S36" s="287"/>
      <c r="T36" s="287"/>
      <c r="U36" s="287"/>
      <c r="V36" s="287"/>
      <c r="W36" s="288"/>
      <c r="X36" s="289">
        <f t="shared" si="2"/>
        <v>665877207</v>
      </c>
      <c r="Y36" s="290"/>
      <c r="Z36" s="290"/>
      <c r="AA36" s="290"/>
      <c r="AB36" s="290"/>
      <c r="AC36" s="291"/>
    </row>
    <row r="37" spans="2:29" ht="18.75" customHeight="1" x14ac:dyDescent="0.25">
      <c r="B37" s="166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166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166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'Tahunan sMT1 2019 a'!E51</f>
        <v>15838220</v>
      </c>
      <c r="K39" s="311"/>
      <c r="L39" s="311"/>
      <c r="M39" s="311"/>
      <c r="N39" s="311"/>
      <c r="O39" s="311"/>
      <c r="P39" s="312"/>
      <c r="Q39" s="310">
        <f t="shared" si="0"/>
        <v>15838220</v>
      </c>
      <c r="R39" s="311"/>
      <c r="S39" s="311"/>
      <c r="T39" s="311"/>
      <c r="U39" s="311"/>
      <c r="V39" s="311"/>
      <c r="W39" s="312"/>
      <c r="X39" s="310">
        <f t="shared" si="2"/>
        <v>15838220</v>
      </c>
      <c r="Y39" s="311"/>
      <c r="Z39" s="311"/>
      <c r="AA39" s="311"/>
      <c r="AB39" s="311"/>
      <c r="AC39" s="312"/>
    </row>
    <row r="40" spans="2:29" ht="18.75" customHeight="1" x14ac:dyDescent="0.25">
      <c r="B40" s="166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'Tahunan sMT1 2019 a'!E53</f>
        <v>-13982638</v>
      </c>
      <c r="K40" s="311"/>
      <c r="L40" s="311"/>
      <c r="M40" s="311"/>
      <c r="N40" s="311"/>
      <c r="O40" s="311"/>
      <c r="P40" s="312"/>
      <c r="Q40" s="310">
        <f t="shared" si="0"/>
        <v>-13982638</v>
      </c>
      <c r="R40" s="311"/>
      <c r="S40" s="311"/>
      <c r="T40" s="311"/>
      <c r="U40" s="311"/>
      <c r="V40" s="311"/>
      <c r="W40" s="312"/>
      <c r="X40" s="310">
        <f t="shared" si="2"/>
        <v>-13982638</v>
      </c>
      <c r="Y40" s="311"/>
      <c r="Z40" s="311"/>
      <c r="AA40" s="311"/>
      <c r="AB40" s="311"/>
      <c r="AC40" s="312"/>
    </row>
    <row r="41" spans="2:29" ht="18.75" customHeight="1" x14ac:dyDescent="0.25">
      <c r="B41" s="166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'Tahunan sMT1 2019 a'!E52</f>
        <v>94014815</v>
      </c>
      <c r="K41" s="311"/>
      <c r="L41" s="311"/>
      <c r="M41" s="311"/>
      <c r="N41" s="311"/>
      <c r="O41" s="311"/>
      <c r="P41" s="312"/>
      <c r="Q41" s="310">
        <f t="shared" si="0"/>
        <v>94014815</v>
      </c>
      <c r="R41" s="311"/>
      <c r="S41" s="311"/>
      <c r="T41" s="311"/>
      <c r="U41" s="311"/>
      <c r="V41" s="311"/>
      <c r="W41" s="312"/>
      <c r="X41" s="310">
        <f t="shared" si="2"/>
        <v>94014815</v>
      </c>
      <c r="Y41" s="311"/>
      <c r="Z41" s="311"/>
      <c r="AA41" s="311"/>
      <c r="AB41" s="311"/>
      <c r="AC41" s="312"/>
    </row>
    <row r="42" spans="2:29" ht="18.75" customHeight="1" x14ac:dyDescent="0.25">
      <c r="B42" s="166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'Tahunan sMT1 2019 a'!E54</f>
        <v>0</v>
      </c>
      <c r="K42" s="311"/>
      <c r="L42" s="311"/>
      <c r="M42" s="311"/>
      <c r="N42" s="311"/>
      <c r="O42" s="311"/>
      <c r="P42" s="312"/>
      <c r="Q42" s="310">
        <f t="shared" si="0"/>
        <v>0</v>
      </c>
      <c r="R42" s="311"/>
      <c r="S42" s="311"/>
      <c r="T42" s="311"/>
      <c r="U42" s="311"/>
      <c r="V42" s="311"/>
      <c r="W42" s="312"/>
      <c r="X42" s="310">
        <f t="shared" si="2"/>
        <v>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'Tahunan sMT1 2019 a'!E58</f>
        <v>3306925</v>
      </c>
      <c r="K45" s="311"/>
      <c r="L45" s="311"/>
      <c r="M45" s="311"/>
      <c r="N45" s="311"/>
      <c r="O45" s="311"/>
      <c r="P45" s="312"/>
      <c r="Q45" s="286">
        <f t="shared" si="0"/>
        <v>3306925</v>
      </c>
      <c r="R45" s="287"/>
      <c r="S45" s="287"/>
      <c r="T45" s="287"/>
      <c r="U45" s="287"/>
      <c r="V45" s="287"/>
      <c r="W45" s="288"/>
      <c r="X45" s="289">
        <f t="shared" si="2"/>
        <v>3306925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'Tahunan sMT1 2019 a'!E59</f>
        <v>-3306925</v>
      </c>
      <c r="K46" s="311"/>
      <c r="L46" s="311"/>
      <c r="M46" s="311"/>
      <c r="N46" s="311"/>
      <c r="O46" s="311"/>
      <c r="P46" s="312"/>
      <c r="Q46" s="310">
        <f t="shared" si="0"/>
        <v>-3306925</v>
      </c>
      <c r="R46" s="311"/>
      <c r="S46" s="311"/>
      <c r="T46" s="311"/>
      <c r="U46" s="311"/>
      <c r="V46" s="311"/>
      <c r="W46" s="312"/>
      <c r="X46" s="310">
        <f t="shared" si="2"/>
        <v>-3306925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24188261747</v>
      </c>
      <c r="K50" s="317"/>
      <c r="L50" s="317"/>
      <c r="M50" s="317"/>
      <c r="N50" s="317"/>
      <c r="O50" s="317"/>
      <c r="P50" s="318"/>
      <c r="Q50" s="286">
        <f t="shared" si="0"/>
        <v>24188261747</v>
      </c>
      <c r="R50" s="287"/>
      <c r="S50" s="287"/>
      <c r="T50" s="287"/>
      <c r="U50" s="287"/>
      <c r="V50" s="287"/>
      <c r="W50" s="288"/>
      <c r="X50" s="319">
        <f t="shared" si="2"/>
        <v>24188261747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173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167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24188261747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172"/>
      <c r="W57" s="341">
        <f>J57</f>
        <v>24188261747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15263655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15263655</v>
      </c>
      <c r="X58" s="339"/>
      <c r="Y58" s="339"/>
      <c r="Z58" s="339"/>
      <c r="AA58" s="339"/>
      <c r="AB58" s="339"/>
      <c r="AC58" s="340"/>
    </row>
    <row r="59" spans="2:29" x14ac:dyDescent="0.25">
      <c r="B59" s="166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15263655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15263655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24077127695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24077127695</v>
      </c>
      <c r="X60" s="339"/>
      <c r="Y60" s="339"/>
      <c r="Z60" s="339"/>
      <c r="AA60" s="339"/>
      <c r="AB60" s="339"/>
      <c r="AC60" s="340"/>
    </row>
    <row r="61" spans="2:29" x14ac:dyDescent="0.25">
      <c r="B61" s="166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13684259000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13684259000</v>
      </c>
      <c r="X61" s="354"/>
      <c r="Y61" s="354"/>
      <c r="Z61" s="354"/>
      <c r="AA61" s="354"/>
      <c r="AB61" s="354"/>
      <c r="AC61" s="355"/>
    </row>
    <row r="62" spans="2:29" x14ac:dyDescent="0.25">
      <c r="B62" s="166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4576371156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4576371156</v>
      </c>
      <c r="X62" s="354"/>
      <c r="Y62" s="354"/>
      <c r="Z62" s="354"/>
      <c r="AA62" s="354"/>
      <c r="AB62" s="354"/>
      <c r="AC62" s="355"/>
    </row>
    <row r="63" spans="2:29" x14ac:dyDescent="0.25">
      <c r="B63" s="166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-4030043680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-4030043680</v>
      </c>
      <c r="X63" s="354"/>
      <c r="Y63" s="354"/>
      <c r="Z63" s="354"/>
      <c r="AA63" s="354"/>
      <c r="AB63" s="354"/>
      <c r="AC63" s="355"/>
    </row>
    <row r="64" spans="2:29" x14ac:dyDescent="0.25">
      <c r="B64" s="166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10067719000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10067719000</v>
      </c>
      <c r="X64" s="354"/>
      <c r="Y64" s="354"/>
      <c r="Z64" s="354"/>
      <c r="AA64" s="354"/>
      <c r="AB64" s="354"/>
      <c r="AC64" s="355"/>
    </row>
    <row r="65" spans="2:29" x14ac:dyDescent="0.25">
      <c r="B65" s="166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-448037182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-448037182</v>
      </c>
      <c r="X65" s="354"/>
      <c r="Y65" s="354"/>
      <c r="Z65" s="354"/>
      <c r="AA65" s="354"/>
      <c r="AB65" s="354"/>
      <c r="AC65" s="355"/>
    </row>
    <row r="66" spans="2:29" x14ac:dyDescent="0.25">
      <c r="B66" s="166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151640000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151640000</v>
      </c>
      <c r="X66" s="354"/>
      <c r="Y66" s="354"/>
      <c r="Z66" s="354"/>
      <c r="AA66" s="354"/>
      <c r="AB66" s="354"/>
      <c r="AC66" s="355"/>
    </row>
    <row r="67" spans="2:29" x14ac:dyDescent="0.25">
      <c r="B67" s="166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-11028364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-11028364</v>
      </c>
      <c r="X67" s="354"/>
      <c r="Y67" s="354"/>
      <c r="Z67" s="354"/>
      <c r="AA67" s="354"/>
      <c r="AB67" s="354"/>
      <c r="AC67" s="355"/>
    </row>
    <row r="68" spans="2:29" x14ac:dyDescent="0.25">
      <c r="B68" s="166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86247765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86247765</v>
      </c>
      <c r="X68" s="354"/>
      <c r="Y68" s="354"/>
      <c r="Z68" s="354"/>
      <c r="AA68" s="354"/>
      <c r="AB68" s="354"/>
      <c r="AC68" s="355"/>
    </row>
    <row r="69" spans="2:29" x14ac:dyDescent="0.25">
      <c r="B69" s="166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-4489109226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-4489109226</v>
      </c>
      <c r="X69" s="354"/>
      <c r="Y69" s="354"/>
      <c r="Z69" s="354"/>
      <c r="AA69" s="354"/>
      <c r="AB69" s="354"/>
      <c r="AC69" s="355"/>
    </row>
    <row r="70" spans="2:29" x14ac:dyDescent="0.25">
      <c r="B70" s="166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665877207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665877207</v>
      </c>
      <c r="X71" s="339"/>
      <c r="Y71" s="339"/>
      <c r="Z71" s="339"/>
      <c r="AA71" s="339"/>
      <c r="AB71" s="339"/>
      <c r="AC71" s="340"/>
    </row>
    <row r="72" spans="2:29" x14ac:dyDescent="0.25">
      <c r="B72" s="166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166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166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15838220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15838220</v>
      </c>
      <c r="X74" s="354"/>
      <c r="Y74" s="354"/>
      <c r="Z74" s="354"/>
      <c r="AA74" s="354"/>
      <c r="AB74" s="354"/>
      <c r="AC74" s="355"/>
    </row>
    <row r="75" spans="2:29" x14ac:dyDescent="0.25">
      <c r="B75" s="166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-13982638</v>
      </c>
      <c r="K75" s="354"/>
      <c r="L75" s="354"/>
      <c r="M75" s="354"/>
      <c r="N75" s="355"/>
      <c r="O75" s="168"/>
      <c r="P75" s="169"/>
      <c r="Q75" s="169"/>
      <c r="R75" s="170"/>
      <c r="S75" s="357">
        <v>0</v>
      </c>
      <c r="T75" s="358"/>
      <c r="U75" s="358"/>
      <c r="V75" s="359"/>
      <c r="W75" s="356">
        <f t="shared" si="4"/>
        <v>-13982638</v>
      </c>
      <c r="X75" s="354"/>
      <c r="Y75" s="354"/>
      <c r="Z75" s="354"/>
      <c r="AA75" s="354"/>
      <c r="AB75" s="354"/>
      <c r="AC75" s="355"/>
    </row>
    <row r="76" spans="2:29" x14ac:dyDescent="0.25">
      <c r="B76" s="166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94014815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94014815</v>
      </c>
      <c r="X76" s="354"/>
      <c r="Y76" s="354"/>
      <c r="Z76" s="354"/>
      <c r="AA76" s="354"/>
      <c r="AB76" s="354"/>
      <c r="AC76" s="355"/>
    </row>
    <row r="77" spans="2:29" x14ac:dyDescent="0.25">
      <c r="B77" s="166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3306925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3306925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-3306925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-3306925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24188261747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24188261747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91"/>
  <sheetViews>
    <sheetView zoomScale="85" zoomScaleNormal="85" workbookViewId="0">
      <selection activeCell="F77" sqref="F77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1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151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206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215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192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205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196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214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138" t="s">
        <v>19</v>
      </c>
      <c r="F32" s="138" t="s">
        <v>20</v>
      </c>
      <c r="G32" s="138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136" t="s">
        <v>22</v>
      </c>
      <c r="C33" s="263" t="s">
        <v>23</v>
      </c>
      <c r="D33" s="264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65" t="s">
        <v>27</v>
      </c>
      <c r="D34" s="265"/>
      <c r="E34" s="135">
        <f>SUM(E37,E35,E49)</f>
        <v>24721558985</v>
      </c>
      <c r="F34" s="8">
        <f>G34-E34</f>
        <v>-254883176</v>
      </c>
      <c r="G34" s="135">
        <f>SUM(G35,G37,G49)</f>
        <v>24466675809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20471239</v>
      </c>
      <c r="F35" s="8">
        <f t="shared" ref="F35:F63" si="3">G35-E35</f>
        <v>-3170609</v>
      </c>
      <c r="G35" s="133">
        <f>SUM(G36)</f>
        <v>17300630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v>20471239</v>
      </c>
      <c r="F36" s="8">
        <f>G36-E36</f>
        <v>-3170609</v>
      </c>
      <c r="G36" s="134">
        <v>17300630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-250475512</v>
      </c>
      <c r="G37" s="13">
        <f>SUM(G38:G46)</f>
        <v>24354123309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353852000</v>
      </c>
      <c r="G38" s="12">
        <v>14038111000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-137472200</v>
      </c>
      <c r="G39" s="12">
        <v>4701173356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71051500</v>
      </c>
      <c r="G40" s="12">
        <v>10138770500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'Tahunan 2019 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-307193322</v>
      </c>
      <c r="G44" s="16">
        <v>-4186806662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-225199308</v>
      </c>
      <c r="G45" s="16">
        <v>-561227195</v>
      </c>
      <c r="J45" s="159">
        <f>'Tahunan 2019 a'!E58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-5514182</v>
      </c>
      <c r="G46" s="16">
        <v>-13785455</v>
      </c>
      <c r="J46" s="159">
        <f>'Tahunan 2019 a'!E59</f>
        <v>-3306925</v>
      </c>
      <c r="Q46" s="1">
        <f t="shared" si="0"/>
        <v>-3306925</v>
      </c>
      <c r="X46" s="1">
        <f t="shared" si="2"/>
        <v>-3306925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-537906812</v>
      </c>
      <c r="G47" s="16">
        <f>SUM(G44:G46)</f>
        <v>-4761819312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96488925</v>
      </c>
      <c r="F49" s="8">
        <f t="shared" si="3"/>
        <v>-1237055</v>
      </c>
      <c r="G49" s="13">
        <f>SUM(G50:G54)</f>
        <v>95251870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-1237055</v>
      </c>
      <c r="G53" s="16">
        <v>-14601165</v>
      </c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>
        <v>-90987000</v>
      </c>
      <c r="F55" s="8">
        <f t="shared" si="3"/>
        <v>0</v>
      </c>
      <c r="G55" s="16">
        <v>-90987000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-3306925</v>
      </c>
      <c r="F59" s="8">
        <f t="shared" si="3"/>
        <v>0</v>
      </c>
      <c r="G59" s="16">
        <v>-3306925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24721558985</v>
      </c>
      <c r="F63" s="8">
        <f t="shared" si="3"/>
        <v>-254883176</v>
      </c>
      <c r="G63" s="19">
        <f>SUM(G62,G61,G60,G56,G49,G37,G35)</f>
        <v>24466675809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209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-3306925</v>
      </c>
      <c r="W81" s="1">
        <f t="shared" si="5"/>
        <v>-3306925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91"/>
  <sheetViews>
    <sheetView topLeftCell="A43" zoomScale="85" zoomScaleNormal="85" workbookViewId="0">
      <selection activeCell="J46" sqref="J46:P46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 t="s">
        <v>203</v>
      </c>
      <c r="Z6" s="141" t="s">
        <v>204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86">
        <f>'Tahunan 2019 a'!E34</f>
        <v>24721558985</v>
      </c>
      <c r="K22" s="287"/>
      <c r="L22" s="287"/>
      <c r="M22" s="287"/>
      <c r="N22" s="287"/>
      <c r="O22" s="287"/>
      <c r="P22" s="288"/>
      <c r="Q22" s="286">
        <f>J22</f>
        <v>24721558985</v>
      </c>
      <c r="R22" s="287"/>
      <c r="S22" s="287"/>
      <c r="T22" s="287"/>
      <c r="U22" s="287"/>
      <c r="V22" s="287"/>
      <c r="W22" s="288"/>
      <c r="X22" s="289">
        <f>J22</f>
        <v>24721558985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'Tahunan 2019 a'!E35</f>
        <v>20471239</v>
      </c>
      <c r="K23" s="287"/>
      <c r="L23" s="287"/>
      <c r="M23" s="287"/>
      <c r="N23" s="287"/>
      <c r="O23" s="287"/>
      <c r="P23" s="288"/>
      <c r="Q23" s="286">
        <f t="shared" ref="Q23:Q50" si="0">J23</f>
        <v>20471239</v>
      </c>
      <c r="R23" s="287"/>
      <c r="S23" s="287"/>
      <c r="T23" s="287"/>
      <c r="U23" s="287"/>
      <c r="V23" s="287"/>
      <c r="W23" s="288"/>
      <c r="X23" s="289">
        <f>J23</f>
        <v>20471239</v>
      </c>
      <c r="Y23" s="290"/>
      <c r="Z23" s="290"/>
      <c r="AA23" s="290"/>
      <c r="AB23" s="290"/>
      <c r="AC23" s="291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'Tahunan 2019 a'!E36</f>
        <v>20471239</v>
      </c>
      <c r="K24" s="311"/>
      <c r="L24" s="311"/>
      <c r="M24" s="311"/>
      <c r="N24" s="311"/>
      <c r="O24" s="311"/>
      <c r="P24" s="312"/>
      <c r="Q24" s="310">
        <f t="shared" si="0"/>
        <v>20471239</v>
      </c>
      <c r="R24" s="311"/>
      <c r="S24" s="311"/>
      <c r="T24" s="311"/>
      <c r="U24" s="311"/>
      <c r="V24" s="311"/>
      <c r="W24" s="312"/>
      <c r="X24" s="313">
        <f>J24</f>
        <v>20471239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'Tahunan 2019 a'!E37</f>
        <v>24604598821</v>
      </c>
      <c r="K25" s="287"/>
      <c r="L25" s="287"/>
      <c r="M25" s="287"/>
      <c r="N25" s="287"/>
      <c r="O25" s="287"/>
      <c r="P25" s="288"/>
      <c r="Q25" s="286">
        <f t="shared" si="0"/>
        <v>24604598821</v>
      </c>
      <c r="R25" s="287"/>
      <c r="S25" s="287"/>
      <c r="T25" s="287"/>
      <c r="U25" s="287"/>
      <c r="V25" s="287"/>
      <c r="W25" s="288"/>
      <c r="X25" s="289">
        <f>J25</f>
        <v>24604598821</v>
      </c>
      <c r="Y25" s="290"/>
      <c r="Z25" s="290"/>
      <c r="AA25" s="290"/>
      <c r="AB25" s="290"/>
      <c r="AC25" s="291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'Tahunan 2019 a'!E38</f>
        <v>13684259000</v>
      </c>
      <c r="K26" s="311"/>
      <c r="L26" s="311"/>
      <c r="M26" s="311"/>
      <c r="N26" s="311"/>
      <c r="O26" s="311"/>
      <c r="P26" s="312"/>
      <c r="Q26" s="310">
        <f t="shared" si="0"/>
        <v>13684259000</v>
      </c>
      <c r="R26" s="311"/>
      <c r="S26" s="311"/>
      <c r="T26" s="311"/>
      <c r="U26" s="311"/>
      <c r="V26" s="311"/>
      <c r="W26" s="312"/>
      <c r="X26" s="310">
        <f t="shared" ref="X26:X29" si="1">J26</f>
        <v>13684259000</v>
      </c>
      <c r="Y26" s="311"/>
      <c r="Z26" s="311"/>
      <c r="AA26" s="311"/>
      <c r="AB26" s="311"/>
      <c r="AC26" s="312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'Tahunan 2019 a'!E39</f>
        <v>4838645556</v>
      </c>
      <c r="K27" s="311"/>
      <c r="L27" s="311"/>
      <c r="M27" s="311"/>
      <c r="N27" s="311"/>
      <c r="O27" s="311"/>
      <c r="P27" s="312"/>
      <c r="Q27" s="310">
        <f t="shared" si="0"/>
        <v>4838645556</v>
      </c>
      <c r="R27" s="311"/>
      <c r="S27" s="311"/>
      <c r="T27" s="311"/>
      <c r="U27" s="311"/>
      <c r="V27" s="311"/>
      <c r="W27" s="312"/>
      <c r="X27" s="310">
        <f t="shared" si="1"/>
        <v>4838645556</v>
      </c>
      <c r="Y27" s="311"/>
      <c r="Z27" s="311"/>
      <c r="AA27" s="311"/>
      <c r="AB27" s="311"/>
      <c r="AC27" s="312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'Tahunan 2019 a'!E44</f>
        <v>-3879613340</v>
      </c>
      <c r="K28" s="311"/>
      <c r="L28" s="311"/>
      <c r="M28" s="311"/>
      <c r="N28" s="311"/>
      <c r="O28" s="311"/>
      <c r="P28" s="312"/>
      <c r="Q28" s="310">
        <f t="shared" si="0"/>
        <v>-3879613340</v>
      </c>
      <c r="R28" s="311"/>
      <c r="S28" s="311"/>
      <c r="T28" s="311"/>
      <c r="U28" s="311"/>
      <c r="V28" s="311"/>
      <c r="W28" s="312"/>
      <c r="X28" s="310">
        <f t="shared" si="1"/>
        <v>-3879613340</v>
      </c>
      <c r="Y28" s="311"/>
      <c r="Z28" s="311"/>
      <c r="AA28" s="311"/>
      <c r="AB28" s="311"/>
      <c r="AC28" s="312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'Tahunan 2019 a'!E40</f>
        <v>10067719000</v>
      </c>
      <c r="K29" s="311"/>
      <c r="L29" s="311"/>
      <c r="M29" s="311"/>
      <c r="N29" s="311"/>
      <c r="O29" s="311"/>
      <c r="P29" s="312"/>
      <c r="Q29" s="310">
        <f t="shared" si="0"/>
        <v>10067719000</v>
      </c>
      <c r="R29" s="311"/>
      <c r="S29" s="311"/>
      <c r="T29" s="311"/>
      <c r="U29" s="311"/>
      <c r="V29" s="311"/>
      <c r="W29" s="312"/>
      <c r="X29" s="310">
        <f t="shared" si="1"/>
        <v>10067719000</v>
      </c>
      <c r="Y29" s="311"/>
      <c r="Z29" s="311"/>
      <c r="AA29" s="311"/>
      <c r="AB29" s="311"/>
      <c r="AC29" s="312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'Tahunan 2019 a'!E45</f>
        <v>-336027887</v>
      </c>
      <c r="K30" s="311"/>
      <c r="L30" s="311"/>
      <c r="M30" s="311"/>
      <c r="N30" s="311"/>
      <c r="O30" s="311"/>
      <c r="P30" s="312"/>
      <c r="Q30" s="310">
        <f t="shared" si="0"/>
        <v>-336027887</v>
      </c>
      <c r="R30" s="311"/>
      <c r="S30" s="311"/>
      <c r="T30" s="311"/>
      <c r="U30" s="311"/>
      <c r="V30" s="311"/>
      <c r="W30" s="312"/>
      <c r="X30" s="310">
        <f>J30</f>
        <v>-336027887</v>
      </c>
      <c r="Y30" s="311"/>
      <c r="Z30" s="311"/>
      <c r="AA30" s="311"/>
      <c r="AB30" s="311"/>
      <c r="AC30" s="312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'Tahunan 2019 a'!E41</f>
        <v>151640000</v>
      </c>
      <c r="K31" s="311"/>
      <c r="L31" s="311"/>
      <c r="M31" s="311"/>
      <c r="N31" s="311"/>
      <c r="O31" s="311"/>
      <c r="P31" s="312"/>
      <c r="Q31" s="310">
        <f t="shared" si="0"/>
        <v>151640000</v>
      </c>
      <c r="R31" s="311"/>
      <c r="S31" s="311"/>
      <c r="T31" s="311"/>
      <c r="U31" s="311"/>
      <c r="V31" s="311"/>
      <c r="W31" s="312"/>
      <c r="X31" s="310">
        <f>J31</f>
        <v>151640000</v>
      </c>
      <c r="Y31" s="311"/>
      <c r="Z31" s="311"/>
      <c r="AA31" s="311"/>
      <c r="AB31" s="311"/>
      <c r="AC31" s="312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'Tahunan 2019 a'!E46</f>
        <v>-8271273</v>
      </c>
      <c r="K32" s="311"/>
      <c r="L32" s="311"/>
      <c r="M32" s="311"/>
      <c r="N32" s="311"/>
      <c r="O32" s="311"/>
      <c r="P32" s="312"/>
      <c r="Q32" s="310">
        <f t="shared" si="0"/>
        <v>-8271273</v>
      </c>
      <c r="R32" s="311"/>
      <c r="S32" s="311"/>
      <c r="T32" s="311"/>
      <c r="U32" s="311"/>
      <c r="V32" s="311"/>
      <c r="W32" s="312"/>
      <c r="X32" s="310">
        <f t="shared" ref="X32:X50" si="2">J32</f>
        <v>-8271273</v>
      </c>
      <c r="Y32" s="311"/>
      <c r="Z32" s="311"/>
      <c r="AA32" s="311"/>
      <c r="AB32" s="311"/>
      <c r="AC32" s="312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'Tahunan 2019 a'!E42</f>
        <v>86247765</v>
      </c>
      <c r="K33" s="311"/>
      <c r="L33" s="311"/>
      <c r="M33" s="311"/>
      <c r="N33" s="311"/>
      <c r="O33" s="311"/>
      <c r="P33" s="312"/>
      <c r="Q33" s="310">
        <f t="shared" si="0"/>
        <v>86247765</v>
      </c>
      <c r="R33" s="311"/>
      <c r="S33" s="311"/>
      <c r="T33" s="311"/>
      <c r="U33" s="311"/>
      <c r="V33" s="311"/>
      <c r="W33" s="312"/>
      <c r="X33" s="310">
        <f t="shared" si="2"/>
        <v>86247765</v>
      </c>
      <c r="Y33" s="311"/>
      <c r="Z33" s="311"/>
      <c r="AA33" s="311"/>
      <c r="AB33" s="311"/>
      <c r="AC33" s="312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'Tahunan 2019 a'!E47</f>
        <v>-4223912500</v>
      </c>
      <c r="K34" s="311"/>
      <c r="L34" s="311"/>
      <c r="M34" s="311"/>
      <c r="N34" s="311"/>
      <c r="O34" s="311"/>
      <c r="P34" s="312"/>
      <c r="Q34" s="310">
        <f t="shared" si="0"/>
        <v>-4223912500</v>
      </c>
      <c r="R34" s="311"/>
      <c r="S34" s="311"/>
      <c r="T34" s="311"/>
      <c r="U34" s="311"/>
      <c r="V34" s="311"/>
      <c r="W34" s="312"/>
      <c r="X34" s="310">
        <f t="shared" si="2"/>
        <v>-4223912500</v>
      </c>
      <c r="Y34" s="311"/>
      <c r="Z34" s="311"/>
      <c r="AA34" s="311"/>
      <c r="AB34" s="311"/>
      <c r="AC34" s="312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'Tahunan 2019 a'!E43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>
        <f t="shared" si="2"/>
        <v>0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>
        <v>665877207</v>
      </c>
      <c r="K36" s="287"/>
      <c r="L36" s="287"/>
      <c r="M36" s="287"/>
      <c r="N36" s="287"/>
      <c r="O36" s="287"/>
      <c r="P36" s="288"/>
      <c r="Q36" s="286">
        <f t="shared" si="0"/>
        <v>665877207</v>
      </c>
      <c r="R36" s="287"/>
      <c r="S36" s="287"/>
      <c r="T36" s="287"/>
      <c r="U36" s="287"/>
      <c r="V36" s="287"/>
      <c r="W36" s="288"/>
      <c r="X36" s="289">
        <f t="shared" si="2"/>
        <v>665877207</v>
      </c>
      <c r="Y36" s="290"/>
      <c r="Z36" s="290"/>
      <c r="AA36" s="290"/>
      <c r="AB36" s="290"/>
      <c r="AC36" s="291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'Tahunan 2019 a'!E51</f>
        <v>15838220</v>
      </c>
      <c r="K39" s="311"/>
      <c r="L39" s="311"/>
      <c r="M39" s="311"/>
      <c r="N39" s="311"/>
      <c r="O39" s="311"/>
      <c r="P39" s="312"/>
      <c r="Q39" s="310">
        <f t="shared" si="0"/>
        <v>15838220</v>
      </c>
      <c r="R39" s="311"/>
      <c r="S39" s="311"/>
      <c r="T39" s="311"/>
      <c r="U39" s="311"/>
      <c r="V39" s="311"/>
      <c r="W39" s="312"/>
      <c r="X39" s="310">
        <f t="shared" si="2"/>
        <v>15838220</v>
      </c>
      <c r="Y39" s="311"/>
      <c r="Z39" s="311"/>
      <c r="AA39" s="311"/>
      <c r="AB39" s="311"/>
      <c r="AC39" s="312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'Tahunan 2019 a'!E53</f>
        <v>-13364110</v>
      </c>
      <c r="K40" s="311"/>
      <c r="L40" s="311"/>
      <c r="M40" s="311"/>
      <c r="N40" s="311"/>
      <c r="O40" s="311"/>
      <c r="P40" s="312"/>
      <c r="Q40" s="310">
        <f t="shared" si="0"/>
        <v>-13364110</v>
      </c>
      <c r="R40" s="311"/>
      <c r="S40" s="311"/>
      <c r="T40" s="311"/>
      <c r="U40" s="311"/>
      <c r="V40" s="311"/>
      <c r="W40" s="312"/>
      <c r="X40" s="310">
        <f t="shared" si="2"/>
        <v>-13364110</v>
      </c>
      <c r="Y40" s="311"/>
      <c r="Z40" s="311"/>
      <c r="AA40" s="311"/>
      <c r="AB40" s="311"/>
      <c r="AC40" s="312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'Tahunan 2019 a'!E52</f>
        <v>94014815</v>
      </c>
      <c r="K41" s="311"/>
      <c r="L41" s="311"/>
      <c r="M41" s="311"/>
      <c r="N41" s="311"/>
      <c r="O41" s="311"/>
      <c r="P41" s="312"/>
      <c r="Q41" s="310">
        <f t="shared" si="0"/>
        <v>94014815</v>
      </c>
      <c r="R41" s="311"/>
      <c r="S41" s="311"/>
      <c r="T41" s="311"/>
      <c r="U41" s="311"/>
      <c r="V41" s="311"/>
      <c r="W41" s="312"/>
      <c r="X41" s="310">
        <f t="shared" si="2"/>
        <v>94014815</v>
      </c>
      <c r="Y41" s="311"/>
      <c r="Z41" s="311"/>
      <c r="AA41" s="311"/>
      <c r="AB41" s="311"/>
      <c r="AC41" s="312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'Tahunan 2019 a'!E54</f>
        <v>0</v>
      </c>
      <c r="K42" s="311"/>
      <c r="L42" s="311"/>
      <c r="M42" s="311"/>
      <c r="N42" s="311"/>
      <c r="O42" s="311"/>
      <c r="P42" s="312"/>
      <c r="Q42" s="310">
        <f t="shared" si="0"/>
        <v>0</v>
      </c>
      <c r="R42" s="311"/>
      <c r="S42" s="311"/>
      <c r="T42" s="311"/>
      <c r="U42" s="311"/>
      <c r="V42" s="311"/>
      <c r="W42" s="312"/>
      <c r="X42" s="310">
        <f t="shared" si="2"/>
        <v>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'Tahunan 2019 a'!E58</f>
        <v>3306925</v>
      </c>
      <c r="K45" s="311"/>
      <c r="L45" s="311"/>
      <c r="M45" s="311"/>
      <c r="N45" s="311"/>
      <c r="O45" s="311"/>
      <c r="P45" s="312"/>
      <c r="Q45" s="286">
        <f t="shared" si="0"/>
        <v>3306925</v>
      </c>
      <c r="R45" s="287"/>
      <c r="S45" s="287"/>
      <c r="T45" s="287"/>
      <c r="U45" s="287"/>
      <c r="V45" s="287"/>
      <c r="W45" s="288"/>
      <c r="X45" s="289">
        <f t="shared" si="2"/>
        <v>3306925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'Tahunan 2019 a'!E59</f>
        <v>-3306925</v>
      </c>
      <c r="K46" s="311"/>
      <c r="L46" s="311"/>
      <c r="M46" s="311"/>
      <c r="N46" s="311"/>
      <c r="O46" s="311"/>
      <c r="P46" s="312"/>
      <c r="Q46" s="310">
        <f t="shared" si="0"/>
        <v>-3306925</v>
      </c>
      <c r="R46" s="311"/>
      <c r="S46" s="311"/>
      <c r="T46" s="311"/>
      <c r="U46" s="311"/>
      <c r="V46" s="311"/>
      <c r="W46" s="312"/>
      <c r="X46" s="310">
        <f t="shared" si="2"/>
        <v>-3306925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24721558985</v>
      </c>
      <c r="K50" s="317"/>
      <c r="L50" s="317"/>
      <c r="M50" s="317"/>
      <c r="N50" s="317"/>
      <c r="O50" s="317"/>
      <c r="P50" s="318"/>
      <c r="Q50" s="286">
        <f t="shared" si="0"/>
        <v>24721558985</v>
      </c>
      <c r="R50" s="287"/>
      <c r="S50" s="287"/>
      <c r="T50" s="287"/>
      <c r="U50" s="287"/>
      <c r="V50" s="287"/>
      <c r="W50" s="288"/>
      <c r="X50" s="319">
        <f t="shared" si="2"/>
        <v>24721558985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144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24721558985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143"/>
      <c r="W57" s="341">
        <f>J57</f>
        <v>24721558985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20471239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20471239</v>
      </c>
      <c r="X58" s="339"/>
      <c r="Y58" s="339"/>
      <c r="Z58" s="339"/>
      <c r="AA58" s="339"/>
      <c r="AB58" s="339"/>
      <c r="AC58" s="340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20471239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20471239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24604598821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24604598821</v>
      </c>
      <c r="X60" s="339"/>
      <c r="Y60" s="339"/>
      <c r="Z60" s="339"/>
      <c r="AA60" s="339"/>
      <c r="AB60" s="339"/>
      <c r="AC60" s="340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13684259000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13684259000</v>
      </c>
      <c r="X61" s="354"/>
      <c r="Y61" s="354"/>
      <c r="Z61" s="354"/>
      <c r="AA61" s="354"/>
      <c r="AB61" s="354"/>
      <c r="AC61" s="355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4838645556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4838645556</v>
      </c>
      <c r="X62" s="354"/>
      <c r="Y62" s="354"/>
      <c r="Z62" s="354"/>
      <c r="AA62" s="354"/>
      <c r="AB62" s="354"/>
      <c r="AC62" s="355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-3879613340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-3879613340</v>
      </c>
      <c r="X63" s="354"/>
      <c r="Y63" s="354"/>
      <c r="Z63" s="354"/>
      <c r="AA63" s="354"/>
      <c r="AB63" s="354"/>
      <c r="AC63" s="355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10067719000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10067719000</v>
      </c>
      <c r="X64" s="354"/>
      <c r="Y64" s="354"/>
      <c r="Z64" s="354"/>
      <c r="AA64" s="354"/>
      <c r="AB64" s="354"/>
      <c r="AC64" s="355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-336027887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-336027887</v>
      </c>
      <c r="X65" s="354"/>
      <c r="Y65" s="354"/>
      <c r="Z65" s="354"/>
      <c r="AA65" s="354"/>
      <c r="AB65" s="354"/>
      <c r="AC65" s="355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151640000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151640000</v>
      </c>
      <c r="X66" s="354"/>
      <c r="Y66" s="354"/>
      <c r="Z66" s="354"/>
      <c r="AA66" s="354"/>
      <c r="AB66" s="354"/>
      <c r="AC66" s="355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-8271273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-8271273</v>
      </c>
      <c r="X67" s="354"/>
      <c r="Y67" s="354"/>
      <c r="Z67" s="354"/>
      <c r="AA67" s="354"/>
      <c r="AB67" s="354"/>
      <c r="AC67" s="355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86247765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86247765</v>
      </c>
      <c r="X68" s="354"/>
      <c r="Y68" s="354"/>
      <c r="Z68" s="354"/>
      <c r="AA68" s="354"/>
      <c r="AB68" s="354"/>
      <c r="AC68" s="355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-4223912500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-4223912500</v>
      </c>
      <c r="X69" s="354"/>
      <c r="Y69" s="354"/>
      <c r="Z69" s="354"/>
      <c r="AA69" s="354"/>
      <c r="AB69" s="354"/>
      <c r="AC69" s="355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665877207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665877207</v>
      </c>
      <c r="X71" s="339"/>
      <c r="Y71" s="339"/>
      <c r="Z71" s="339"/>
      <c r="AA71" s="339"/>
      <c r="AB71" s="339"/>
      <c r="AC71" s="340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15838220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15838220</v>
      </c>
      <c r="X74" s="354"/>
      <c r="Y74" s="354"/>
      <c r="Z74" s="354"/>
      <c r="AA74" s="354"/>
      <c r="AB74" s="354"/>
      <c r="AC74" s="355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-13364110</v>
      </c>
      <c r="K75" s="354"/>
      <c r="L75" s="354"/>
      <c r="M75" s="354"/>
      <c r="N75" s="355"/>
      <c r="O75" s="139"/>
      <c r="P75" s="140"/>
      <c r="Q75" s="140"/>
      <c r="R75" s="141"/>
      <c r="S75" s="357">
        <v>0</v>
      </c>
      <c r="T75" s="358"/>
      <c r="U75" s="358"/>
      <c r="V75" s="359"/>
      <c r="W75" s="356">
        <f t="shared" si="4"/>
        <v>-13364110</v>
      </c>
      <c r="X75" s="354"/>
      <c r="Y75" s="354"/>
      <c r="Z75" s="354"/>
      <c r="AA75" s="354"/>
      <c r="AB75" s="354"/>
      <c r="AC75" s="355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94014815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94014815</v>
      </c>
      <c r="X76" s="354"/>
      <c r="Y76" s="354"/>
      <c r="Z76" s="354"/>
      <c r="AA76" s="354"/>
      <c r="AB76" s="354"/>
      <c r="AC76" s="355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3306925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3306925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-3306925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-3306925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24721558985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24721558985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88"/>
  <sheetViews>
    <sheetView topLeftCell="A31" zoomScaleNormal="100" workbookViewId="0">
      <selection activeCell="S59" sqref="S5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>
        <v>66121600</v>
      </c>
      <c r="K10" s="382"/>
      <c r="L10" s="383"/>
      <c r="M10" s="382"/>
      <c r="N10" s="382"/>
      <c r="O10" s="382"/>
      <c r="P10" s="382"/>
      <c r="Q10" s="381">
        <f t="shared" ref="Q10" si="0">SUM(J10:P10)</f>
        <v>66121600</v>
      </c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1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152"/>
      <c r="N16" s="152"/>
      <c r="O16" s="152"/>
      <c r="P16" s="152"/>
      <c r="Q16" s="381">
        <f t="shared" ref="Q16:Q18" si="2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2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157"/>
      <c r="N19" s="157"/>
      <c r="O19" s="157"/>
      <c r="P19" s="157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157"/>
      <c r="N20" s="157"/>
      <c r="O20" s="157"/>
      <c r="P20" s="157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36">
        <v>1</v>
      </c>
      <c r="C30" s="396" t="s">
        <v>87</v>
      </c>
      <c r="D30" s="397"/>
      <c r="E30" s="397"/>
      <c r="F30" s="397"/>
      <c r="G30" s="397"/>
      <c r="H30" s="397"/>
      <c r="I30" s="398"/>
      <c r="J30" s="399" t="s">
        <v>200</v>
      </c>
      <c r="K30" s="400"/>
      <c r="L30" s="401"/>
      <c r="M30" s="142"/>
      <c r="N30" s="142"/>
      <c r="O30" s="142"/>
      <c r="P30" s="125"/>
      <c r="Q30" s="68"/>
      <c r="R30" s="142"/>
      <c r="S30" s="126">
        <v>620980500</v>
      </c>
    </row>
    <row r="31" spans="1:19" ht="21.6" customHeight="1" x14ac:dyDescent="0.25">
      <c r="B31" s="165"/>
      <c r="C31" s="189"/>
      <c r="D31" s="189"/>
      <c r="E31" s="189"/>
      <c r="F31" s="189"/>
      <c r="G31" s="189"/>
      <c r="H31" s="189"/>
      <c r="I31" s="189"/>
      <c r="J31" s="188" t="s">
        <v>201</v>
      </c>
      <c r="K31" s="189"/>
      <c r="L31" s="190"/>
      <c r="M31" s="171"/>
      <c r="N31" s="171"/>
      <c r="O31" s="171"/>
      <c r="P31" s="125"/>
      <c r="Q31" s="68"/>
      <c r="R31" s="171"/>
      <c r="S31" s="126">
        <v>353852000</v>
      </c>
    </row>
    <row r="32" spans="1:19" x14ac:dyDescent="0.25">
      <c r="B32" s="86">
        <v>2</v>
      </c>
      <c r="C32" s="87" t="s">
        <v>34</v>
      </c>
      <c r="D32" s="87"/>
      <c r="E32" s="82"/>
      <c r="F32" s="47"/>
      <c r="G32" s="47"/>
      <c r="H32" s="47"/>
      <c r="I32" s="47"/>
      <c r="J32" s="58" t="s">
        <v>199</v>
      </c>
      <c r="K32" s="47"/>
      <c r="L32" s="48"/>
      <c r="M32" s="388">
        <v>9</v>
      </c>
      <c r="N32" s="388"/>
      <c r="O32" s="388"/>
      <c r="P32" s="388"/>
      <c r="Q32" s="389">
        <v>84055600</v>
      </c>
      <c r="R32" s="384"/>
      <c r="S32" s="390"/>
    </row>
    <row r="33" spans="1:19" x14ac:dyDescent="0.25">
      <c r="B33" s="86">
        <v>3</v>
      </c>
      <c r="C33" s="87" t="s">
        <v>90</v>
      </c>
      <c r="D33" s="87"/>
      <c r="E33" s="82"/>
      <c r="F33" s="47"/>
      <c r="G33" s="47"/>
      <c r="H33" s="47"/>
      <c r="I33" s="47"/>
      <c r="J33" s="188" t="s">
        <v>201</v>
      </c>
      <c r="K33" s="47"/>
      <c r="L33" s="48"/>
      <c r="M33" s="155"/>
      <c r="N33" s="155"/>
      <c r="O33" s="155"/>
      <c r="P33" s="155"/>
      <c r="Q33" s="156"/>
      <c r="R33" s="157"/>
      <c r="S33" s="158">
        <v>8071000</v>
      </c>
    </row>
    <row r="34" spans="1:19" x14ac:dyDescent="0.25">
      <c r="B34" s="86">
        <v>4</v>
      </c>
      <c r="C34" s="87" t="s">
        <v>37</v>
      </c>
      <c r="D34" s="87"/>
      <c r="E34" s="82"/>
      <c r="F34" s="47"/>
      <c r="G34" s="47"/>
      <c r="H34" s="47"/>
      <c r="I34" s="47"/>
      <c r="J34" s="58"/>
      <c r="K34" s="47"/>
      <c r="L34" s="48"/>
      <c r="M34" s="154"/>
      <c r="N34" s="154"/>
      <c r="O34" s="154"/>
      <c r="P34" s="154"/>
      <c r="Q34" s="381"/>
      <c r="R34" s="382"/>
      <c r="S34" s="383"/>
    </row>
    <row r="35" spans="1:19" x14ac:dyDescent="0.25">
      <c r="B35" s="86">
        <v>5</v>
      </c>
      <c r="C35" s="87" t="s">
        <v>135</v>
      </c>
      <c r="D35" s="87"/>
      <c r="E35" s="82"/>
      <c r="F35" s="47"/>
      <c r="G35" s="47"/>
      <c r="H35" s="47"/>
      <c r="I35" s="47"/>
      <c r="J35" s="58"/>
      <c r="K35" s="47"/>
      <c r="L35" s="48"/>
      <c r="M35" s="391"/>
      <c r="N35" s="391"/>
      <c r="O35" s="391"/>
      <c r="P35" s="391"/>
      <c r="Q35" s="381"/>
      <c r="R35" s="382"/>
      <c r="S35" s="383"/>
    </row>
    <row r="36" spans="1:19" ht="15.75" thickBot="1" x14ac:dyDescent="0.3">
      <c r="B36" s="11"/>
      <c r="C36" s="103" t="s">
        <v>118</v>
      </c>
      <c r="D36" s="53"/>
      <c r="E36" s="87"/>
      <c r="F36" s="63"/>
      <c r="G36" s="63"/>
      <c r="H36" s="63"/>
      <c r="I36" s="63"/>
      <c r="J36" s="104"/>
      <c r="K36" s="63"/>
      <c r="L36" s="105"/>
      <c r="M36" s="392"/>
      <c r="N36" s="392"/>
      <c r="O36" s="392"/>
      <c r="P36" s="392"/>
      <c r="Q36" s="393"/>
      <c r="R36" s="394"/>
      <c r="S36" s="395"/>
    </row>
    <row r="37" spans="1:19" x14ac:dyDescent="0.25">
      <c r="B37" s="106"/>
      <c r="C37" s="107"/>
      <c r="D37" s="107"/>
      <c r="E37" s="108"/>
      <c r="F37" s="102"/>
      <c r="G37" s="102"/>
      <c r="H37" s="102"/>
      <c r="I37" s="102"/>
      <c r="J37" s="102"/>
      <c r="K37" s="102"/>
      <c r="L37" s="102"/>
      <c r="M37" s="109"/>
      <c r="N37" s="109"/>
      <c r="O37" s="109"/>
      <c r="P37" s="109"/>
      <c r="Q37" s="108"/>
      <c r="R37" s="108"/>
      <c r="S37" s="108"/>
    </row>
    <row r="38" spans="1:19" x14ac:dyDescent="0.25">
      <c r="B38" s="20"/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B39" s="113" t="s">
        <v>119</v>
      </c>
      <c r="C39" s="110"/>
      <c r="D39" s="110"/>
      <c r="E39" s="111"/>
      <c r="F39" s="33"/>
      <c r="G39" s="33"/>
      <c r="H39" s="33"/>
      <c r="I39" s="33"/>
      <c r="J39" s="33"/>
      <c r="K39" s="33"/>
      <c r="L39" s="33"/>
      <c r="M39" s="112"/>
      <c r="N39" s="112"/>
      <c r="O39" s="112"/>
      <c r="P39" s="112"/>
      <c r="Q39" s="111"/>
      <c r="R39" s="111"/>
      <c r="S39" s="111"/>
    </row>
    <row r="40" spans="1:19" x14ac:dyDescent="0.25">
      <c r="A40" s="31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</row>
    <row r="41" spans="1:19" x14ac:dyDescent="0.25">
      <c r="B41" s="376" t="s">
        <v>81</v>
      </c>
      <c r="C41" s="297" t="s">
        <v>82</v>
      </c>
      <c r="D41" s="298"/>
      <c r="E41" s="298"/>
      <c r="F41" s="298"/>
      <c r="G41" s="298"/>
      <c r="H41" s="298"/>
      <c r="I41" s="299"/>
      <c r="J41" s="330" t="s">
        <v>115</v>
      </c>
      <c r="K41" s="270"/>
      <c r="L41" s="270"/>
      <c r="M41" s="330" t="s">
        <v>116</v>
      </c>
      <c r="N41" s="330"/>
      <c r="O41" s="330"/>
      <c r="P41" s="330"/>
      <c r="Q41" s="330" t="s">
        <v>117</v>
      </c>
      <c r="R41" s="330"/>
      <c r="S41" s="330"/>
    </row>
    <row r="42" spans="1:19" x14ac:dyDescent="0.25">
      <c r="B42" s="377"/>
      <c r="C42" s="378"/>
      <c r="D42" s="379"/>
      <c r="E42" s="379"/>
      <c r="F42" s="379"/>
      <c r="G42" s="379"/>
      <c r="H42" s="379"/>
      <c r="I42" s="380"/>
      <c r="J42" s="270"/>
      <c r="K42" s="270"/>
      <c r="L42" s="270"/>
      <c r="M42" s="330"/>
      <c r="N42" s="330"/>
      <c r="O42" s="330"/>
      <c r="P42" s="330"/>
      <c r="Q42" s="330"/>
      <c r="R42" s="330"/>
      <c r="S42" s="330"/>
    </row>
    <row r="43" spans="1:19" x14ac:dyDescent="0.25">
      <c r="B43" s="79" t="s">
        <v>22</v>
      </c>
      <c r="C43" s="367" t="s">
        <v>23</v>
      </c>
      <c r="D43" s="368"/>
      <c r="E43" s="368"/>
      <c r="F43" s="368"/>
      <c r="G43" s="368"/>
      <c r="H43" s="368"/>
      <c r="I43" s="369"/>
      <c r="J43" s="367" t="s">
        <v>24</v>
      </c>
      <c r="K43" s="368"/>
      <c r="L43" s="369"/>
      <c r="M43" s="367" t="s">
        <v>25</v>
      </c>
      <c r="N43" s="368"/>
      <c r="O43" s="368"/>
      <c r="P43" s="369"/>
      <c r="Q43" s="367" t="s">
        <v>111</v>
      </c>
      <c r="R43" s="368"/>
      <c r="S43" s="369"/>
    </row>
    <row r="44" spans="1:19" ht="19.899999999999999" customHeight="1" x14ac:dyDescent="0.25">
      <c r="B44" s="86">
        <v>1</v>
      </c>
      <c r="C44" s="87" t="s">
        <v>88</v>
      </c>
      <c r="D44" s="87"/>
      <c r="E44" s="82"/>
      <c r="F44" s="47"/>
      <c r="G44" s="47"/>
      <c r="H44" s="47"/>
      <c r="I44" s="47"/>
      <c r="J44" s="402" t="s">
        <v>182</v>
      </c>
      <c r="K44" s="403"/>
      <c r="L44" s="404"/>
      <c r="M44" s="391">
        <v>-45</v>
      </c>
      <c r="N44" s="391"/>
      <c r="O44" s="391"/>
      <c r="P44" s="391"/>
      <c r="Q44" s="405">
        <v>-287649400</v>
      </c>
      <c r="R44" s="406"/>
      <c r="S44" s="407"/>
    </row>
    <row r="45" spans="1:19" ht="24" customHeight="1" x14ac:dyDescent="0.25">
      <c r="B45" s="86">
        <v>2</v>
      </c>
      <c r="C45" s="87" t="s">
        <v>136</v>
      </c>
      <c r="D45" s="87"/>
      <c r="E45" s="82"/>
      <c r="F45" s="47"/>
      <c r="G45" s="47"/>
      <c r="H45" s="47"/>
      <c r="I45" s="47"/>
      <c r="J45" s="409"/>
      <c r="K45" s="410"/>
      <c r="L45" s="411"/>
      <c r="M45" s="154"/>
      <c r="N45" s="154"/>
      <c r="O45" s="154"/>
      <c r="P45" s="154"/>
      <c r="Q45" s="128"/>
      <c r="R45" s="129"/>
      <c r="S45" s="130"/>
    </row>
    <row r="46" spans="1:19" x14ac:dyDescent="0.25">
      <c r="B46" s="86">
        <v>3</v>
      </c>
      <c r="C46" s="87" t="s">
        <v>121</v>
      </c>
      <c r="D46" s="87"/>
      <c r="E46" s="82"/>
      <c r="F46" s="47"/>
      <c r="G46" s="47"/>
      <c r="H46" s="47"/>
      <c r="I46" s="47"/>
      <c r="J46" s="58"/>
      <c r="K46" s="47"/>
      <c r="L46" s="48"/>
      <c r="M46" s="154"/>
      <c r="N46" s="154"/>
      <c r="O46" s="154"/>
      <c r="P46" s="154"/>
      <c r="Q46" s="128"/>
      <c r="R46" s="129"/>
      <c r="S46" s="130"/>
    </row>
    <row r="47" spans="1:19" ht="22.15" customHeight="1" x14ac:dyDescent="0.25">
      <c r="B47" s="86">
        <v>4</v>
      </c>
      <c r="C47" s="87" t="s">
        <v>137</v>
      </c>
      <c r="D47" s="87"/>
      <c r="E47" s="82"/>
      <c r="F47" s="47"/>
      <c r="G47" s="47"/>
      <c r="H47" s="47"/>
      <c r="I47" s="47"/>
      <c r="J47" s="409"/>
      <c r="K47" s="410"/>
      <c r="L47" s="411"/>
      <c r="M47" s="154"/>
      <c r="N47" s="154"/>
      <c r="O47" s="154"/>
      <c r="P47" s="154"/>
      <c r="Q47" s="128"/>
      <c r="R47" s="129"/>
      <c r="S47" s="130"/>
    </row>
    <row r="48" spans="1:19" ht="33" customHeight="1" x14ac:dyDescent="0.25">
      <c r="B48" s="86">
        <v>5</v>
      </c>
      <c r="C48" s="87" t="s">
        <v>135</v>
      </c>
      <c r="D48" s="87"/>
      <c r="E48" s="82"/>
      <c r="F48" s="47"/>
      <c r="G48" s="47"/>
      <c r="H48" s="47"/>
      <c r="I48" s="47"/>
      <c r="J48" s="409"/>
      <c r="K48" s="410"/>
      <c r="L48" s="411"/>
      <c r="M48" s="154"/>
      <c r="N48" s="154"/>
      <c r="O48" s="154"/>
      <c r="P48" s="154"/>
      <c r="Q48" s="128"/>
      <c r="R48" s="129"/>
      <c r="S48" s="130"/>
    </row>
    <row r="49" spans="1:19" ht="15.75" thickBot="1" x14ac:dyDescent="0.3">
      <c r="B49" s="11"/>
      <c r="C49" s="103" t="s">
        <v>118</v>
      </c>
      <c r="D49" s="53"/>
      <c r="E49" s="87"/>
      <c r="F49" s="63"/>
      <c r="G49" s="63"/>
      <c r="H49" s="63"/>
      <c r="I49" s="63"/>
      <c r="J49" s="104"/>
      <c r="K49" s="63"/>
      <c r="L49" s="105"/>
      <c r="M49" s="412">
        <f>SUM(M44:P48)</f>
        <v>-45</v>
      </c>
      <c r="N49" s="412"/>
      <c r="O49" s="412"/>
      <c r="P49" s="412"/>
      <c r="Q49" s="413">
        <f>SUM(Q44:S48)</f>
        <v>-287649400</v>
      </c>
      <c r="R49" s="414"/>
      <c r="S49" s="415"/>
    </row>
    <row r="50" spans="1:19" x14ac:dyDescent="0.25">
      <c r="B50" s="113" t="s">
        <v>120</v>
      </c>
      <c r="C50" s="110"/>
      <c r="D50" s="110"/>
      <c r="E50" s="111"/>
      <c r="F50" s="33"/>
      <c r="G50" s="33"/>
      <c r="H50" s="33"/>
      <c r="I50" s="33"/>
      <c r="J50" s="33"/>
      <c r="K50" s="33"/>
      <c r="L50" s="33"/>
      <c r="M50" s="112"/>
      <c r="N50" s="112"/>
      <c r="O50" s="112"/>
      <c r="P50" s="112"/>
      <c r="Q50" s="111"/>
      <c r="R50" s="111"/>
      <c r="S50" s="111"/>
    </row>
    <row r="51" spans="1:19" x14ac:dyDescent="0.25">
      <c r="A51" s="31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</row>
    <row r="52" spans="1:19" x14ac:dyDescent="0.25">
      <c r="B52" s="376" t="s">
        <v>81</v>
      </c>
      <c r="C52" s="297" t="s">
        <v>82</v>
      </c>
      <c r="D52" s="298"/>
      <c r="E52" s="298"/>
      <c r="F52" s="298"/>
      <c r="G52" s="298"/>
      <c r="H52" s="298"/>
      <c r="I52" s="299"/>
      <c r="J52" s="330" t="s">
        <v>115</v>
      </c>
      <c r="K52" s="270"/>
      <c r="L52" s="270"/>
      <c r="M52" s="330" t="s">
        <v>116</v>
      </c>
      <c r="N52" s="330"/>
      <c r="O52" s="330"/>
      <c r="P52" s="330"/>
      <c r="Q52" s="330" t="s">
        <v>117</v>
      </c>
      <c r="R52" s="330"/>
      <c r="S52" s="330"/>
    </row>
    <row r="53" spans="1:19" x14ac:dyDescent="0.25">
      <c r="B53" s="377"/>
      <c r="C53" s="378"/>
      <c r="D53" s="379"/>
      <c r="E53" s="379"/>
      <c r="F53" s="379"/>
      <c r="G53" s="379"/>
      <c r="H53" s="379"/>
      <c r="I53" s="380"/>
      <c r="J53" s="270"/>
      <c r="K53" s="270"/>
      <c r="L53" s="270"/>
      <c r="M53" s="330"/>
      <c r="N53" s="330"/>
      <c r="O53" s="330"/>
      <c r="P53" s="330"/>
      <c r="Q53" s="330"/>
      <c r="R53" s="330"/>
      <c r="S53" s="330"/>
    </row>
    <row r="54" spans="1:19" x14ac:dyDescent="0.25">
      <c r="B54" s="79" t="s">
        <v>22</v>
      </c>
      <c r="C54" s="367" t="s">
        <v>23</v>
      </c>
      <c r="D54" s="368"/>
      <c r="E54" s="368"/>
      <c r="F54" s="368"/>
      <c r="G54" s="368"/>
      <c r="H54" s="368"/>
      <c r="I54" s="369"/>
      <c r="J54" s="367" t="s">
        <v>24</v>
      </c>
      <c r="K54" s="368"/>
      <c r="L54" s="369"/>
      <c r="M54" s="367" t="s">
        <v>25</v>
      </c>
      <c r="N54" s="368"/>
      <c r="O54" s="368"/>
      <c r="P54" s="369"/>
      <c r="Q54" s="367" t="s">
        <v>111</v>
      </c>
      <c r="R54" s="368"/>
      <c r="S54" s="369"/>
    </row>
    <row r="55" spans="1:19" x14ac:dyDescent="0.25">
      <c r="B55" s="86">
        <v>1</v>
      </c>
      <c r="C55" s="87" t="s">
        <v>34</v>
      </c>
      <c r="D55" s="87"/>
      <c r="E55" s="82"/>
      <c r="F55" s="47"/>
      <c r="G55" s="47"/>
      <c r="H55" s="47"/>
      <c r="I55" s="47"/>
      <c r="J55" s="58"/>
      <c r="K55" s="47"/>
      <c r="L55" s="48"/>
      <c r="M55" s="416">
        <v>835</v>
      </c>
      <c r="N55" s="416"/>
      <c r="O55" s="416"/>
      <c r="P55" s="416"/>
      <c r="Q55" s="88"/>
      <c r="R55" s="87"/>
      <c r="S55" s="131">
        <v>-337089686</v>
      </c>
    </row>
    <row r="56" spans="1:19" x14ac:dyDescent="0.25">
      <c r="B56" s="86">
        <v>2</v>
      </c>
      <c r="C56" s="87" t="s">
        <v>90</v>
      </c>
      <c r="D56" s="87"/>
      <c r="E56" s="82"/>
      <c r="F56" s="47"/>
      <c r="G56" s="47"/>
      <c r="H56" s="47"/>
      <c r="I56" s="47"/>
      <c r="J56" s="58"/>
      <c r="K56" s="47"/>
      <c r="L56" s="48"/>
      <c r="M56" s="417">
        <v>11</v>
      </c>
      <c r="N56" s="416"/>
      <c r="O56" s="416"/>
      <c r="P56" s="418"/>
      <c r="Q56" s="88"/>
      <c r="R56" s="87"/>
      <c r="S56" s="131">
        <v>-224930277</v>
      </c>
    </row>
    <row r="57" spans="1:19" x14ac:dyDescent="0.25">
      <c r="B57" s="86">
        <v>3</v>
      </c>
      <c r="C57" s="87" t="s">
        <v>121</v>
      </c>
      <c r="D57" s="87"/>
      <c r="E57" s="82"/>
      <c r="F57" s="47"/>
      <c r="G57" s="47"/>
      <c r="H57" s="47"/>
      <c r="I57" s="47"/>
      <c r="J57" s="58"/>
      <c r="K57" s="47"/>
      <c r="L57" s="48"/>
      <c r="M57" s="417"/>
      <c r="N57" s="416"/>
      <c r="O57" s="416"/>
      <c r="P57" s="418"/>
      <c r="Q57" s="88"/>
      <c r="R57" s="87"/>
      <c r="S57" s="131">
        <v>-5514182</v>
      </c>
    </row>
    <row r="58" spans="1:19" x14ac:dyDescent="0.25">
      <c r="B58" s="86">
        <v>4</v>
      </c>
      <c r="C58" s="87" t="s">
        <v>138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>
        <v>-14601165</v>
      </c>
    </row>
    <row r="59" spans="1:19" x14ac:dyDescent="0.25">
      <c r="B59" s="86">
        <v>5</v>
      </c>
      <c r="C59" s="87" t="s">
        <v>139</v>
      </c>
      <c r="D59" s="87"/>
      <c r="E59" s="82"/>
      <c r="F59" s="47"/>
      <c r="G59" s="47"/>
      <c r="H59" s="47"/>
      <c r="I59" s="47"/>
      <c r="J59" s="58"/>
      <c r="K59" s="47"/>
      <c r="L59" s="48"/>
      <c r="M59" s="419"/>
      <c r="N59" s="420"/>
      <c r="O59" s="420"/>
      <c r="P59" s="421"/>
      <c r="Q59" s="88"/>
      <c r="R59" s="87"/>
      <c r="S59" s="131"/>
    </row>
    <row r="60" spans="1:19" x14ac:dyDescent="0.25">
      <c r="B60" s="86"/>
      <c r="C60" s="87"/>
      <c r="D60" s="87"/>
      <c r="E60" s="82"/>
      <c r="F60" s="47"/>
      <c r="G60" s="47"/>
      <c r="H60" s="47"/>
      <c r="I60" s="47"/>
      <c r="J60" s="58"/>
      <c r="K60" s="47"/>
      <c r="L60" s="48"/>
      <c r="M60" s="391"/>
      <c r="N60" s="391"/>
      <c r="O60" s="391"/>
      <c r="P60" s="391"/>
      <c r="Q60" s="88"/>
      <c r="R60" s="87"/>
      <c r="S60" s="114"/>
    </row>
    <row r="61" spans="1:19" ht="15.75" thickBot="1" x14ac:dyDescent="0.3">
      <c r="B61" s="164"/>
      <c r="C61" s="91" t="s">
        <v>118</v>
      </c>
      <c r="D61" s="61"/>
      <c r="E61" s="115"/>
      <c r="F61" s="63"/>
      <c r="G61" s="63"/>
      <c r="H61" s="63"/>
      <c r="I61" s="63"/>
      <c r="J61" s="104"/>
      <c r="K61" s="63"/>
      <c r="L61" s="105"/>
      <c r="M61" s="412">
        <f>SUM(M55:P59)</f>
        <v>846</v>
      </c>
      <c r="N61" s="412"/>
      <c r="O61" s="412"/>
      <c r="P61" s="412"/>
      <c r="Q61" s="92"/>
      <c r="R61" s="115"/>
      <c r="S61" s="132">
        <f>SUM(S55:S59)</f>
        <v>-582135310</v>
      </c>
    </row>
    <row r="62" spans="1:19" x14ac:dyDescent="0.25">
      <c r="B62" s="20"/>
      <c r="C62" s="110"/>
      <c r="D62" s="110"/>
      <c r="E62" s="111"/>
      <c r="F62" s="33"/>
      <c r="G62" s="33"/>
      <c r="H62" s="33"/>
      <c r="I62" s="33"/>
      <c r="J62" s="33"/>
      <c r="K62" s="33"/>
      <c r="L62" s="33"/>
      <c r="M62" s="112"/>
      <c r="N62" s="112"/>
      <c r="O62" s="112"/>
      <c r="P62" s="112"/>
      <c r="Q62" s="111"/>
      <c r="R62" s="111"/>
      <c r="S62" s="111"/>
    </row>
    <row r="63" spans="1:19" x14ac:dyDescent="0.25">
      <c r="A63" s="3"/>
      <c r="B63" s="30" t="s">
        <v>122</v>
      </c>
      <c r="C63" s="30" t="s">
        <v>123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160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185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C66" s="31" t="s">
        <v>124</v>
      </c>
      <c r="D66" s="31" t="s">
        <v>184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0" t="s">
        <v>125</v>
      </c>
      <c r="C68" s="30" t="s">
        <v>126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164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 t="s">
        <v>127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 t="s">
        <v>128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129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19" x14ac:dyDescent="0.25">
      <c r="B77" s="31"/>
      <c r="C77" s="31" t="s">
        <v>132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6"/>
    </row>
    <row r="88" spans="23:23" x14ac:dyDescent="0.25">
      <c r="W88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2:P32"/>
    <mergeCell ref="Q32:S32"/>
    <mergeCell ref="Q34:S34"/>
    <mergeCell ref="M35:P35"/>
    <mergeCell ref="Q35:S35"/>
    <mergeCell ref="M36:P36"/>
    <mergeCell ref="Q36:S36"/>
    <mergeCell ref="C29:I29"/>
    <mergeCell ref="J29:L29"/>
    <mergeCell ref="M29:P29"/>
    <mergeCell ref="Q29:S29"/>
    <mergeCell ref="C30:I30"/>
    <mergeCell ref="J30:L30"/>
    <mergeCell ref="C43:I43"/>
    <mergeCell ref="J43:L43"/>
    <mergeCell ref="M43:P43"/>
    <mergeCell ref="Q43:S43"/>
    <mergeCell ref="J44:L44"/>
    <mergeCell ref="M44:P44"/>
    <mergeCell ref="Q44:S44"/>
    <mergeCell ref="B40:S40"/>
    <mergeCell ref="B41:B42"/>
    <mergeCell ref="C41:I42"/>
    <mergeCell ref="J41:L42"/>
    <mergeCell ref="M41:P42"/>
    <mergeCell ref="Q41:S42"/>
    <mergeCell ref="Q52:S53"/>
    <mergeCell ref="C54:I54"/>
    <mergeCell ref="J54:L54"/>
    <mergeCell ref="M54:P54"/>
    <mergeCell ref="Q54:S54"/>
    <mergeCell ref="J45:L45"/>
    <mergeCell ref="J47:L47"/>
    <mergeCell ref="J48:L48"/>
    <mergeCell ref="M49:P49"/>
    <mergeCell ref="Q49:S49"/>
    <mergeCell ref="B51:S51"/>
    <mergeCell ref="M61:P61"/>
    <mergeCell ref="M55:P55"/>
    <mergeCell ref="M56:P56"/>
    <mergeCell ref="M57:P57"/>
    <mergeCell ref="M58:P58"/>
    <mergeCell ref="M59:P59"/>
    <mergeCell ref="M60:P60"/>
    <mergeCell ref="B52:B53"/>
    <mergeCell ref="C52:I53"/>
    <mergeCell ref="J52:L53"/>
    <mergeCell ref="M52:P53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7" max="16383" man="1"/>
    <brk id="49" max="16383" man="1"/>
  </rowBreaks>
  <colBreaks count="1" manualBreakCount="1">
    <brk id="2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91"/>
  <sheetViews>
    <sheetView topLeftCell="A40" zoomScaleNormal="100" workbookViewId="0">
      <selection activeCell="W69" sqref="W6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1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151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171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170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172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173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180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138" t="s">
        <v>19</v>
      </c>
      <c r="F32" s="138" t="s">
        <v>20</v>
      </c>
      <c r="G32" s="138" t="s">
        <v>21</v>
      </c>
      <c r="H32" s="9">
        <v>19923140</v>
      </c>
      <c r="I32" s="9">
        <v>5465774</v>
      </c>
      <c r="J32" s="9">
        <v>22411790</v>
      </c>
      <c r="K32" s="9">
        <v>5916024</v>
      </c>
      <c r="Q32" s="1">
        <f t="shared" si="0"/>
        <v>22411790</v>
      </c>
      <c r="X32" s="1">
        <f t="shared" ref="X32:X50" si="2">J32</f>
        <v>22411790</v>
      </c>
    </row>
    <row r="33" spans="2:24" ht="12.75" x14ac:dyDescent="0.2">
      <c r="B33" s="136" t="s">
        <v>22</v>
      </c>
      <c r="C33" s="263" t="s">
        <v>23</v>
      </c>
      <c r="D33" s="264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65" t="s">
        <v>27</v>
      </c>
      <c r="D34" s="265"/>
      <c r="E34" s="135">
        <f>SUM(E37,E35,E49)</f>
        <v>24377736624</v>
      </c>
      <c r="F34" s="8">
        <f>G34-E34</f>
        <v>15313900</v>
      </c>
      <c r="G34" s="135">
        <f>SUM(G35,G37,G49)</f>
        <v>24393050524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25388914</v>
      </c>
      <c r="F35" s="8">
        <f t="shared" ref="F35:F63" si="3">G35-E35</f>
        <v>2938900</v>
      </c>
      <c r="G35" s="133">
        <f>SUM(G36)</f>
        <v>28327814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25388914</v>
      </c>
      <c r="F36" s="8">
        <f>G36-E36</f>
        <v>2938900</v>
      </c>
      <c r="G36" s="134">
        <f>SUM(J32:K32)</f>
        <v>28327814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24346845785</v>
      </c>
      <c r="F37" s="8">
        <f t="shared" si="3"/>
        <v>12375000</v>
      </c>
      <c r="G37" s="13">
        <f>SUM(G38:G46)</f>
        <v>24359220785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4550996156</v>
      </c>
      <c r="F39" s="8">
        <f t="shared" si="3"/>
        <v>12375000</v>
      </c>
      <c r="G39" s="12">
        <v>4563371156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April1!E54</f>
        <v>-90987000</v>
      </c>
      <c r="Q42" s="1">
        <f t="shared" si="0"/>
        <v>-90987000</v>
      </c>
      <c r="X42" s="1">
        <f t="shared" si="2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-3849716976</v>
      </c>
      <c r="F44" s="8">
        <f t="shared" si="3"/>
        <v>0</v>
      </c>
      <c r="G44" s="16">
        <v>-3849716976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April1!E58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April1!E59</f>
        <v>-3266925</v>
      </c>
      <c r="Q46" s="1">
        <f t="shared" si="0"/>
        <v>-3266925</v>
      </c>
      <c r="X46" s="1">
        <f t="shared" si="2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-4194016136</v>
      </c>
      <c r="F47" s="8">
        <f t="shared" si="3"/>
        <v>0</v>
      </c>
      <c r="G47" s="16">
        <f>SUM(G44:G46)</f>
        <v>-4194016136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24377776624</v>
      </c>
      <c r="F63" s="8">
        <f t="shared" si="3"/>
        <v>15313900</v>
      </c>
      <c r="G63" s="19">
        <f>SUM(G62,G61,G60,G56,G49,G37,G35)</f>
        <v>24393090524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22411790</v>
      </c>
      <c r="W67" s="1">
        <f t="shared" si="5"/>
        <v>22411790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174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-90987000</v>
      </c>
      <c r="W77" s="1">
        <f t="shared" si="5"/>
        <v>-90987000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-3266925</v>
      </c>
      <c r="W81" s="1">
        <f t="shared" si="5"/>
        <v>-3266925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91"/>
  <sheetViews>
    <sheetView zoomScale="85" zoomScaleNormal="85" workbookViewId="0">
      <selection activeCell="W69" sqref="W69:AC69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>
        <v>0</v>
      </c>
      <c r="Z6" s="141">
        <v>4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86">
        <f>April1!E34</f>
        <v>24377736624</v>
      </c>
      <c r="K22" s="287"/>
      <c r="L22" s="287"/>
      <c r="M22" s="287"/>
      <c r="N22" s="287"/>
      <c r="O22" s="287"/>
      <c r="P22" s="288"/>
      <c r="Q22" s="286">
        <f>J22</f>
        <v>24377736624</v>
      </c>
      <c r="R22" s="287"/>
      <c r="S22" s="287"/>
      <c r="T22" s="287"/>
      <c r="U22" s="287"/>
      <c r="V22" s="287"/>
      <c r="W22" s="288"/>
      <c r="X22" s="289">
        <f>J22</f>
        <v>24377736624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April1!E35</f>
        <v>25388914</v>
      </c>
      <c r="K23" s="287"/>
      <c r="L23" s="287"/>
      <c r="M23" s="287"/>
      <c r="N23" s="287"/>
      <c r="O23" s="287"/>
      <c r="P23" s="288"/>
      <c r="Q23" s="286">
        <f t="shared" ref="Q23:Q50" si="0">J23</f>
        <v>25388914</v>
      </c>
      <c r="R23" s="287"/>
      <c r="S23" s="287"/>
      <c r="T23" s="287"/>
      <c r="U23" s="287"/>
      <c r="V23" s="287"/>
      <c r="W23" s="288"/>
      <c r="X23" s="289">
        <f>J23</f>
        <v>25388914</v>
      </c>
      <c r="Y23" s="290"/>
      <c r="Z23" s="290"/>
      <c r="AA23" s="290"/>
      <c r="AB23" s="290"/>
      <c r="AC23" s="291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April1!E36</f>
        <v>25388914</v>
      </c>
      <c r="K24" s="311"/>
      <c r="L24" s="311"/>
      <c r="M24" s="311"/>
      <c r="N24" s="311"/>
      <c r="O24" s="311"/>
      <c r="P24" s="312"/>
      <c r="Q24" s="310">
        <f t="shared" si="0"/>
        <v>25388914</v>
      </c>
      <c r="R24" s="311"/>
      <c r="S24" s="311"/>
      <c r="T24" s="311"/>
      <c r="U24" s="311"/>
      <c r="V24" s="311"/>
      <c r="W24" s="312"/>
      <c r="X24" s="313">
        <f>J24</f>
        <v>25388914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April1!E37</f>
        <v>24346845785</v>
      </c>
      <c r="K25" s="287"/>
      <c r="L25" s="287"/>
      <c r="M25" s="287"/>
      <c r="N25" s="287"/>
      <c r="O25" s="287"/>
      <c r="P25" s="288"/>
      <c r="Q25" s="286">
        <f t="shared" si="0"/>
        <v>24346845785</v>
      </c>
      <c r="R25" s="287"/>
      <c r="S25" s="287"/>
      <c r="T25" s="287"/>
      <c r="U25" s="287"/>
      <c r="V25" s="287"/>
      <c r="W25" s="288"/>
      <c r="X25" s="289">
        <f>J25</f>
        <v>24346845785</v>
      </c>
      <c r="Y25" s="290"/>
      <c r="Z25" s="290"/>
      <c r="AA25" s="290"/>
      <c r="AB25" s="290"/>
      <c r="AC25" s="291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April1!E38</f>
        <v>13684259000</v>
      </c>
      <c r="K26" s="311"/>
      <c r="L26" s="311"/>
      <c r="M26" s="311"/>
      <c r="N26" s="311"/>
      <c r="O26" s="311"/>
      <c r="P26" s="312"/>
      <c r="Q26" s="310">
        <f t="shared" si="0"/>
        <v>13684259000</v>
      </c>
      <c r="R26" s="311"/>
      <c r="S26" s="311"/>
      <c r="T26" s="311"/>
      <c r="U26" s="311"/>
      <c r="V26" s="311"/>
      <c r="W26" s="312"/>
      <c r="X26" s="310">
        <f t="shared" ref="X26:X29" si="1">J26</f>
        <v>13684259000</v>
      </c>
      <c r="Y26" s="311"/>
      <c r="Z26" s="311"/>
      <c r="AA26" s="311"/>
      <c r="AB26" s="311"/>
      <c r="AC26" s="312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April1!E39</f>
        <v>4550996156</v>
      </c>
      <c r="K27" s="311"/>
      <c r="L27" s="311"/>
      <c r="M27" s="311"/>
      <c r="N27" s="311"/>
      <c r="O27" s="311"/>
      <c r="P27" s="312"/>
      <c r="Q27" s="310">
        <f t="shared" si="0"/>
        <v>4550996156</v>
      </c>
      <c r="R27" s="311"/>
      <c r="S27" s="311"/>
      <c r="T27" s="311"/>
      <c r="U27" s="311"/>
      <c r="V27" s="311"/>
      <c r="W27" s="312"/>
      <c r="X27" s="310">
        <f t="shared" si="1"/>
        <v>4550996156</v>
      </c>
      <c r="Y27" s="311"/>
      <c r="Z27" s="311"/>
      <c r="AA27" s="311"/>
      <c r="AB27" s="311"/>
      <c r="AC27" s="312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April1!E44</f>
        <v>-3849716976</v>
      </c>
      <c r="K28" s="311"/>
      <c r="L28" s="311"/>
      <c r="M28" s="311"/>
      <c r="N28" s="311"/>
      <c r="O28" s="311"/>
      <c r="P28" s="312"/>
      <c r="Q28" s="310">
        <f t="shared" si="0"/>
        <v>-3849716976</v>
      </c>
      <c r="R28" s="311"/>
      <c r="S28" s="311"/>
      <c r="T28" s="311"/>
      <c r="U28" s="311"/>
      <c r="V28" s="311"/>
      <c r="W28" s="312"/>
      <c r="X28" s="310">
        <f t="shared" si="1"/>
        <v>-3849716976</v>
      </c>
      <c r="Y28" s="311"/>
      <c r="Z28" s="311"/>
      <c r="AA28" s="311"/>
      <c r="AB28" s="311"/>
      <c r="AC28" s="312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April1!E40</f>
        <v>10067719000</v>
      </c>
      <c r="K29" s="311"/>
      <c r="L29" s="311"/>
      <c r="M29" s="311"/>
      <c r="N29" s="311"/>
      <c r="O29" s="311"/>
      <c r="P29" s="312"/>
      <c r="Q29" s="310">
        <f t="shared" si="0"/>
        <v>10067719000</v>
      </c>
      <c r="R29" s="311"/>
      <c r="S29" s="311"/>
      <c r="T29" s="311"/>
      <c r="U29" s="311"/>
      <c r="V29" s="311"/>
      <c r="W29" s="312"/>
      <c r="X29" s="310">
        <f t="shared" si="1"/>
        <v>10067719000</v>
      </c>
      <c r="Y29" s="311"/>
      <c r="Z29" s="311"/>
      <c r="AA29" s="311"/>
      <c r="AB29" s="311"/>
      <c r="AC29" s="312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April1!E45</f>
        <v>-336027887</v>
      </c>
      <c r="K30" s="311"/>
      <c r="L30" s="311"/>
      <c r="M30" s="311"/>
      <c r="N30" s="311"/>
      <c r="O30" s="311"/>
      <c r="P30" s="312"/>
      <c r="Q30" s="310">
        <f t="shared" si="0"/>
        <v>-336027887</v>
      </c>
      <c r="R30" s="311"/>
      <c r="S30" s="311"/>
      <c r="T30" s="311"/>
      <c r="U30" s="311"/>
      <c r="V30" s="311"/>
      <c r="W30" s="312"/>
      <c r="X30" s="310">
        <f>J30</f>
        <v>-336027887</v>
      </c>
      <c r="Y30" s="311"/>
      <c r="Z30" s="311"/>
      <c r="AA30" s="311"/>
      <c r="AB30" s="311"/>
      <c r="AC30" s="312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April1!E41</f>
        <v>151640000</v>
      </c>
      <c r="K31" s="311"/>
      <c r="L31" s="311"/>
      <c r="M31" s="311"/>
      <c r="N31" s="311"/>
      <c r="O31" s="311"/>
      <c r="P31" s="312"/>
      <c r="Q31" s="310">
        <f t="shared" si="0"/>
        <v>151640000</v>
      </c>
      <c r="R31" s="311"/>
      <c r="S31" s="311"/>
      <c r="T31" s="311"/>
      <c r="U31" s="311"/>
      <c r="V31" s="311"/>
      <c r="W31" s="312"/>
      <c r="X31" s="310">
        <f>J31</f>
        <v>151640000</v>
      </c>
      <c r="Y31" s="311"/>
      <c r="Z31" s="311"/>
      <c r="AA31" s="311"/>
      <c r="AB31" s="311"/>
      <c r="AC31" s="312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April1!E46</f>
        <v>-8271273</v>
      </c>
      <c r="K32" s="311"/>
      <c r="L32" s="311"/>
      <c r="M32" s="311"/>
      <c r="N32" s="311"/>
      <c r="O32" s="311"/>
      <c r="P32" s="312"/>
      <c r="Q32" s="310">
        <f t="shared" si="0"/>
        <v>-8271273</v>
      </c>
      <c r="R32" s="311"/>
      <c r="S32" s="311"/>
      <c r="T32" s="311"/>
      <c r="U32" s="311"/>
      <c r="V32" s="311"/>
      <c r="W32" s="312"/>
      <c r="X32" s="310">
        <f t="shared" ref="X32:X50" si="2">J32</f>
        <v>-8271273</v>
      </c>
      <c r="Y32" s="311"/>
      <c r="Z32" s="311"/>
      <c r="AA32" s="311"/>
      <c r="AB32" s="311"/>
      <c r="AC32" s="312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April1!E42</f>
        <v>86247765</v>
      </c>
      <c r="K33" s="311"/>
      <c r="L33" s="311"/>
      <c r="M33" s="311"/>
      <c r="N33" s="311"/>
      <c r="O33" s="311"/>
      <c r="P33" s="312"/>
      <c r="Q33" s="310">
        <f t="shared" si="0"/>
        <v>86247765</v>
      </c>
      <c r="R33" s="311"/>
      <c r="S33" s="311"/>
      <c r="T33" s="311"/>
      <c r="U33" s="311"/>
      <c r="V33" s="311"/>
      <c r="W33" s="312"/>
      <c r="X33" s="310">
        <f t="shared" si="2"/>
        <v>86247765</v>
      </c>
      <c r="Y33" s="311"/>
      <c r="Z33" s="311"/>
      <c r="AA33" s="311"/>
      <c r="AB33" s="311"/>
      <c r="AC33" s="312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April1!E47</f>
        <v>-4194016136</v>
      </c>
      <c r="K34" s="311"/>
      <c r="L34" s="311"/>
      <c r="M34" s="311"/>
      <c r="N34" s="311"/>
      <c r="O34" s="311"/>
      <c r="P34" s="312"/>
      <c r="Q34" s="310">
        <f t="shared" si="0"/>
        <v>-4194016136</v>
      </c>
      <c r="R34" s="311"/>
      <c r="S34" s="311"/>
      <c r="T34" s="311"/>
      <c r="U34" s="311"/>
      <c r="V34" s="311"/>
      <c r="W34" s="312"/>
      <c r="X34" s="310">
        <f t="shared" si="2"/>
        <v>-4194016136</v>
      </c>
      <c r="Y34" s="311"/>
      <c r="Z34" s="311"/>
      <c r="AA34" s="311"/>
      <c r="AB34" s="311"/>
      <c r="AC34" s="312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April1!E43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>
        <f t="shared" si="2"/>
        <v>0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>
        <v>665877207</v>
      </c>
      <c r="K36" s="287"/>
      <c r="L36" s="287"/>
      <c r="M36" s="287"/>
      <c r="N36" s="287"/>
      <c r="O36" s="287"/>
      <c r="P36" s="288"/>
      <c r="Q36" s="286">
        <f t="shared" si="0"/>
        <v>665877207</v>
      </c>
      <c r="R36" s="287"/>
      <c r="S36" s="287"/>
      <c r="T36" s="287"/>
      <c r="U36" s="287"/>
      <c r="V36" s="287"/>
      <c r="W36" s="288"/>
      <c r="X36" s="289">
        <f t="shared" si="2"/>
        <v>665877207</v>
      </c>
      <c r="Y36" s="290"/>
      <c r="Z36" s="290"/>
      <c r="AA36" s="290"/>
      <c r="AB36" s="290"/>
      <c r="AC36" s="291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April1!E51</f>
        <v>15838220</v>
      </c>
      <c r="K39" s="311"/>
      <c r="L39" s="311"/>
      <c r="M39" s="311"/>
      <c r="N39" s="311"/>
      <c r="O39" s="311"/>
      <c r="P39" s="312"/>
      <c r="Q39" s="310">
        <f t="shared" si="0"/>
        <v>15838220</v>
      </c>
      <c r="R39" s="311"/>
      <c r="S39" s="311"/>
      <c r="T39" s="311"/>
      <c r="U39" s="311"/>
      <c r="V39" s="311"/>
      <c r="W39" s="312"/>
      <c r="X39" s="310">
        <f t="shared" si="2"/>
        <v>15838220</v>
      </c>
      <c r="Y39" s="311"/>
      <c r="Z39" s="311"/>
      <c r="AA39" s="311"/>
      <c r="AB39" s="311"/>
      <c r="AC39" s="312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April1!E53</f>
        <v>-13364110</v>
      </c>
      <c r="K40" s="311"/>
      <c r="L40" s="311"/>
      <c r="M40" s="311"/>
      <c r="N40" s="311"/>
      <c r="O40" s="311"/>
      <c r="P40" s="312"/>
      <c r="Q40" s="310">
        <f t="shared" si="0"/>
        <v>-13364110</v>
      </c>
      <c r="R40" s="311"/>
      <c r="S40" s="311"/>
      <c r="T40" s="311"/>
      <c r="U40" s="311"/>
      <c r="V40" s="311"/>
      <c r="W40" s="312"/>
      <c r="X40" s="310">
        <f t="shared" si="2"/>
        <v>-13364110</v>
      </c>
      <c r="Y40" s="311"/>
      <c r="Z40" s="311"/>
      <c r="AA40" s="311"/>
      <c r="AB40" s="311"/>
      <c r="AC40" s="312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April1!E52</f>
        <v>94014815</v>
      </c>
      <c r="K41" s="311"/>
      <c r="L41" s="311"/>
      <c r="M41" s="311"/>
      <c r="N41" s="311"/>
      <c r="O41" s="311"/>
      <c r="P41" s="312"/>
      <c r="Q41" s="310">
        <f t="shared" si="0"/>
        <v>94014815</v>
      </c>
      <c r="R41" s="311"/>
      <c r="S41" s="311"/>
      <c r="T41" s="311"/>
      <c r="U41" s="311"/>
      <c r="V41" s="311"/>
      <c r="W41" s="312"/>
      <c r="X41" s="310">
        <f t="shared" si="2"/>
        <v>94014815</v>
      </c>
      <c r="Y41" s="311"/>
      <c r="Z41" s="311"/>
      <c r="AA41" s="311"/>
      <c r="AB41" s="311"/>
      <c r="AC41" s="312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April1!E54</f>
        <v>-90987000</v>
      </c>
      <c r="K42" s="311"/>
      <c r="L42" s="311"/>
      <c r="M42" s="311"/>
      <c r="N42" s="311"/>
      <c r="O42" s="311"/>
      <c r="P42" s="312"/>
      <c r="Q42" s="310">
        <f t="shared" si="0"/>
        <v>-90987000</v>
      </c>
      <c r="R42" s="311"/>
      <c r="S42" s="311"/>
      <c r="T42" s="311"/>
      <c r="U42" s="311"/>
      <c r="V42" s="311"/>
      <c r="W42" s="312"/>
      <c r="X42" s="310">
        <f t="shared" si="2"/>
        <v>-90987000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April1!E58</f>
        <v>3306925</v>
      </c>
      <c r="K45" s="311"/>
      <c r="L45" s="311"/>
      <c r="M45" s="311"/>
      <c r="N45" s="311"/>
      <c r="O45" s="311"/>
      <c r="P45" s="312"/>
      <c r="Q45" s="286">
        <f t="shared" si="0"/>
        <v>3306925</v>
      </c>
      <c r="R45" s="287"/>
      <c r="S45" s="287"/>
      <c r="T45" s="287"/>
      <c r="U45" s="287"/>
      <c r="V45" s="287"/>
      <c r="W45" s="288"/>
      <c r="X45" s="289">
        <f t="shared" si="2"/>
        <v>3306925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April1!E59</f>
        <v>-3266925</v>
      </c>
      <c r="K46" s="311"/>
      <c r="L46" s="311"/>
      <c r="M46" s="311"/>
      <c r="N46" s="311"/>
      <c r="O46" s="311"/>
      <c r="P46" s="312"/>
      <c r="Q46" s="310">
        <f t="shared" si="0"/>
        <v>-3266925</v>
      </c>
      <c r="R46" s="311"/>
      <c r="S46" s="311"/>
      <c r="T46" s="311"/>
      <c r="U46" s="311"/>
      <c r="V46" s="311"/>
      <c r="W46" s="312"/>
      <c r="X46" s="310">
        <f t="shared" si="2"/>
        <v>-3266925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24377736624</v>
      </c>
      <c r="K50" s="317"/>
      <c r="L50" s="317"/>
      <c r="M50" s="317"/>
      <c r="N50" s="317"/>
      <c r="O50" s="317"/>
      <c r="P50" s="318"/>
      <c r="Q50" s="286">
        <f t="shared" si="0"/>
        <v>24377736624</v>
      </c>
      <c r="R50" s="287"/>
      <c r="S50" s="287"/>
      <c r="T50" s="287"/>
      <c r="U50" s="287"/>
      <c r="V50" s="287"/>
      <c r="W50" s="288"/>
      <c r="X50" s="319">
        <f t="shared" si="2"/>
        <v>24377736624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144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24377736624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143"/>
      <c r="W57" s="341">
        <f>J57</f>
        <v>24377736624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25388914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25388914</v>
      </c>
      <c r="X58" s="339"/>
      <c r="Y58" s="339"/>
      <c r="Z58" s="339"/>
      <c r="AA58" s="339"/>
      <c r="AB58" s="339"/>
      <c r="AC58" s="340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25388914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25388914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24346845785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24346845785</v>
      </c>
      <c r="X60" s="339"/>
      <c r="Y60" s="339"/>
      <c r="Z60" s="339"/>
      <c r="AA60" s="339"/>
      <c r="AB60" s="339"/>
      <c r="AC60" s="340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13684259000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13684259000</v>
      </c>
      <c r="X61" s="354"/>
      <c r="Y61" s="354"/>
      <c r="Z61" s="354"/>
      <c r="AA61" s="354"/>
      <c r="AB61" s="354"/>
      <c r="AC61" s="355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4550996156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4550996156</v>
      </c>
      <c r="X62" s="354"/>
      <c r="Y62" s="354"/>
      <c r="Z62" s="354"/>
      <c r="AA62" s="354"/>
      <c r="AB62" s="354"/>
      <c r="AC62" s="355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-3849716976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-3849716976</v>
      </c>
      <c r="X63" s="354"/>
      <c r="Y63" s="354"/>
      <c r="Z63" s="354"/>
      <c r="AA63" s="354"/>
      <c r="AB63" s="354"/>
      <c r="AC63" s="355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10067719000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10067719000</v>
      </c>
      <c r="X64" s="354"/>
      <c r="Y64" s="354"/>
      <c r="Z64" s="354"/>
      <c r="AA64" s="354"/>
      <c r="AB64" s="354"/>
      <c r="AC64" s="355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-336027887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-336027887</v>
      </c>
      <c r="X65" s="354"/>
      <c r="Y65" s="354"/>
      <c r="Z65" s="354"/>
      <c r="AA65" s="354"/>
      <c r="AB65" s="354"/>
      <c r="AC65" s="355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151640000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151640000</v>
      </c>
      <c r="X66" s="354"/>
      <c r="Y66" s="354"/>
      <c r="Z66" s="354"/>
      <c r="AA66" s="354"/>
      <c r="AB66" s="354"/>
      <c r="AC66" s="355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-8271273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-8271273</v>
      </c>
      <c r="X67" s="354"/>
      <c r="Y67" s="354"/>
      <c r="Z67" s="354"/>
      <c r="AA67" s="354"/>
      <c r="AB67" s="354"/>
      <c r="AC67" s="355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86247765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86247765</v>
      </c>
      <c r="X68" s="354"/>
      <c r="Y68" s="354"/>
      <c r="Z68" s="354"/>
      <c r="AA68" s="354"/>
      <c r="AB68" s="354"/>
      <c r="AC68" s="355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-4194016136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-4194016136</v>
      </c>
      <c r="X69" s="354"/>
      <c r="Y69" s="354"/>
      <c r="Z69" s="354"/>
      <c r="AA69" s="354"/>
      <c r="AB69" s="354"/>
      <c r="AC69" s="355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665877207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665877207</v>
      </c>
      <c r="X71" s="339"/>
      <c r="Y71" s="339"/>
      <c r="Z71" s="339"/>
      <c r="AA71" s="339"/>
      <c r="AB71" s="339"/>
      <c r="AC71" s="340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15838220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15838220</v>
      </c>
      <c r="X74" s="354"/>
      <c r="Y74" s="354"/>
      <c r="Z74" s="354"/>
      <c r="AA74" s="354"/>
      <c r="AB74" s="354"/>
      <c r="AC74" s="355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-13364110</v>
      </c>
      <c r="K75" s="354"/>
      <c r="L75" s="354"/>
      <c r="M75" s="354"/>
      <c r="N75" s="355"/>
      <c r="O75" s="139"/>
      <c r="P75" s="140"/>
      <c r="Q75" s="140"/>
      <c r="R75" s="141"/>
      <c r="S75" s="357">
        <v>0</v>
      </c>
      <c r="T75" s="358"/>
      <c r="U75" s="358"/>
      <c r="V75" s="359"/>
      <c r="W75" s="356">
        <f t="shared" si="4"/>
        <v>-13364110</v>
      </c>
      <c r="X75" s="354"/>
      <c r="Y75" s="354"/>
      <c r="Z75" s="354"/>
      <c r="AA75" s="354"/>
      <c r="AB75" s="354"/>
      <c r="AC75" s="355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94014815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94014815</v>
      </c>
      <c r="X76" s="354"/>
      <c r="Y76" s="354"/>
      <c r="Z76" s="354"/>
      <c r="AA76" s="354"/>
      <c r="AB76" s="354"/>
      <c r="AC76" s="355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-90987000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-90987000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3306925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3306925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-3266925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-3266925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24377736624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24377736624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87"/>
  <sheetViews>
    <sheetView topLeftCell="A46" zoomScaleNormal="100" workbookViewId="0">
      <selection activeCell="W69" sqref="W6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>
        <v>12375000</v>
      </c>
      <c r="K10" s="382"/>
      <c r="L10" s="383"/>
      <c r="M10" s="382"/>
      <c r="N10" s="382"/>
      <c r="O10" s="382"/>
      <c r="P10" s="382"/>
      <c r="Q10" s="381">
        <f t="shared" ref="Q10" si="0">SUM(J10:P10)</f>
        <v>12375000</v>
      </c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1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152"/>
      <c r="N16" s="152"/>
      <c r="O16" s="152"/>
      <c r="P16" s="152"/>
      <c r="Q16" s="381">
        <f t="shared" ref="Q16:Q18" si="2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2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157"/>
      <c r="N19" s="157"/>
      <c r="O19" s="157"/>
      <c r="P19" s="157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157"/>
      <c r="N20" s="157"/>
      <c r="O20" s="157"/>
      <c r="P20" s="157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36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142"/>
      <c r="N30" s="142"/>
      <c r="O30" s="142"/>
      <c r="P30" s="125"/>
      <c r="Q30" s="68"/>
      <c r="R30" s="142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 t="s">
        <v>175</v>
      </c>
      <c r="K31" s="47"/>
      <c r="L31" s="48"/>
      <c r="M31" s="388">
        <v>1</v>
      </c>
      <c r="N31" s="388"/>
      <c r="O31" s="388"/>
      <c r="P31" s="388"/>
      <c r="Q31" s="389">
        <v>12375000</v>
      </c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55"/>
      <c r="N32" s="155"/>
      <c r="O32" s="155"/>
      <c r="P32" s="155"/>
      <c r="Q32" s="156"/>
      <c r="R32" s="157"/>
      <c r="S32" s="158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54"/>
      <c r="N33" s="154"/>
      <c r="O33" s="154"/>
      <c r="P33" s="154"/>
      <c r="Q33" s="381"/>
      <c r="R33" s="382"/>
      <c r="S33" s="383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19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19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19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/>
      <c r="K43" s="403"/>
      <c r="L43" s="404"/>
      <c r="M43" s="391"/>
      <c r="N43" s="391"/>
      <c r="O43" s="391"/>
      <c r="P43" s="391"/>
      <c r="Q43" s="405"/>
      <c r="R43" s="406"/>
      <c r="S43" s="407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154"/>
      <c r="N44" s="154"/>
      <c r="O44" s="154"/>
      <c r="P44" s="154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54"/>
      <c r="N45" s="154"/>
      <c r="O45" s="154"/>
      <c r="P45" s="154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154"/>
      <c r="N46" s="154"/>
      <c r="O46" s="154"/>
      <c r="P46" s="154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154"/>
      <c r="N47" s="154"/>
      <c r="O47" s="154"/>
      <c r="P47" s="154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186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187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15CEC-F4D9-4765-A5FF-F9D2BFDD6CED}">
  <dimension ref="A1:AC91"/>
  <sheetViews>
    <sheetView zoomScale="85" zoomScaleNormal="85" workbookViewId="0">
      <selection activeCell="AO23" sqref="AO23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240" t="s">
        <v>213</v>
      </c>
      <c r="Z6" s="244">
        <v>2</v>
      </c>
      <c r="AA6" s="36"/>
      <c r="AB6" s="242">
        <v>2</v>
      </c>
      <c r="AC6" s="240">
        <v>1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248">
        <v>0</v>
      </c>
      <c r="F12" s="248">
        <v>0</v>
      </c>
      <c r="G12" s="248">
        <v>5</v>
      </c>
      <c r="H12" s="45"/>
      <c r="I12" s="248">
        <v>0</v>
      </c>
      <c r="J12" s="248">
        <v>4</v>
      </c>
      <c r="K12" s="45"/>
      <c r="L12" s="248">
        <v>0</v>
      </c>
      <c r="M12" s="248">
        <v>8</v>
      </c>
      <c r="N12" s="248">
        <v>0</v>
      </c>
      <c r="O12" s="248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1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241" t="s">
        <v>15</v>
      </c>
      <c r="C22" s="53" t="s">
        <v>27</v>
      </c>
      <c r="D22" s="54"/>
      <c r="E22" s="252"/>
      <c r="F22" s="252"/>
      <c r="G22" s="252"/>
      <c r="H22" s="252"/>
      <c r="I22" s="252"/>
      <c r="J22" s="286">
        <f>'Tahunan sMT1 2021a'!E34</f>
        <v>5018046</v>
      </c>
      <c r="K22" s="287"/>
      <c r="L22" s="287"/>
      <c r="M22" s="287"/>
      <c r="N22" s="287"/>
      <c r="O22" s="287"/>
      <c r="P22" s="288"/>
      <c r="Q22" s="286">
        <f>J22</f>
        <v>5018046</v>
      </c>
      <c r="R22" s="287"/>
      <c r="S22" s="287"/>
      <c r="T22" s="287"/>
      <c r="U22" s="287"/>
      <c r="V22" s="287"/>
      <c r="W22" s="288"/>
      <c r="X22" s="422">
        <f>J22</f>
        <v>5018046</v>
      </c>
      <c r="Y22" s="423"/>
      <c r="Z22" s="423"/>
      <c r="AA22" s="423"/>
      <c r="AB22" s="423"/>
      <c r="AC22" s="424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'Tahunan sMT1 2021a'!E35</f>
        <v>5018046</v>
      </c>
      <c r="K23" s="287"/>
      <c r="L23" s="287"/>
      <c r="M23" s="287"/>
      <c r="N23" s="287"/>
      <c r="O23" s="287"/>
      <c r="P23" s="288"/>
      <c r="Q23" s="286">
        <f t="shared" ref="Q23:Q50" si="0">J23</f>
        <v>5018046</v>
      </c>
      <c r="R23" s="287"/>
      <c r="S23" s="287"/>
      <c r="T23" s="287"/>
      <c r="U23" s="287"/>
      <c r="V23" s="287"/>
      <c r="W23" s="288"/>
      <c r="X23" s="422">
        <f>J23</f>
        <v>5018046</v>
      </c>
      <c r="Y23" s="423"/>
      <c r="Z23" s="423"/>
      <c r="AA23" s="423"/>
      <c r="AB23" s="423"/>
      <c r="AC23" s="424"/>
    </row>
    <row r="24" spans="2:29" ht="18.75" customHeight="1" x14ac:dyDescent="0.25">
      <c r="B24" s="240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'Tahunan sMT1 2021a'!E36</f>
        <v>5018046</v>
      </c>
      <c r="K24" s="311"/>
      <c r="L24" s="311"/>
      <c r="M24" s="311"/>
      <c r="N24" s="311"/>
      <c r="O24" s="311"/>
      <c r="P24" s="312"/>
      <c r="Q24" s="310">
        <f t="shared" si="0"/>
        <v>5018046</v>
      </c>
      <c r="R24" s="311"/>
      <c r="S24" s="311"/>
      <c r="T24" s="311"/>
      <c r="U24" s="311"/>
      <c r="V24" s="311"/>
      <c r="W24" s="312"/>
      <c r="X24" s="425">
        <f>J24</f>
        <v>5018046</v>
      </c>
      <c r="Y24" s="426"/>
      <c r="Z24" s="426"/>
      <c r="AA24" s="426"/>
      <c r="AB24" s="426"/>
      <c r="AC24" s="427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'Tahunan sMT1 2021a'!E37</f>
        <v>0</v>
      </c>
      <c r="K25" s="287"/>
      <c r="L25" s="287"/>
      <c r="M25" s="287"/>
      <c r="N25" s="287"/>
      <c r="O25" s="287"/>
      <c r="P25" s="288"/>
      <c r="Q25" s="286">
        <f t="shared" si="0"/>
        <v>0</v>
      </c>
      <c r="R25" s="287"/>
      <c r="S25" s="287"/>
      <c r="T25" s="287"/>
      <c r="U25" s="287"/>
      <c r="V25" s="287"/>
      <c r="W25" s="288"/>
      <c r="X25" s="289">
        <f>J25</f>
        <v>0</v>
      </c>
      <c r="Y25" s="290"/>
      <c r="Z25" s="290"/>
      <c r="AA25" s="290"/>
      <c r="AB25" s="290"/>
      <c r="AC25" s="291"/>
    </row>
    <row r="26" spans="2:29" ht="18.75" customHeight="1" x14ac:dyDescent="0.25">
      <c r="B26" s="240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'Tahunan sMT1 2021a'!E38</f>
        <v>0</v>
      </c>
      <c r="K26" s="311"/>
      <c r="L26" s="311"/>
      <c r="M26" s="311"/>
      <c r="N26" s="311"/>
      <c r="O26" s="311"/>
      <c r="P26" s="312"/>
      <c r="Q26" s="310">
        <f t="shared" si="0"/>
        <v>0</v>
      </c>
      <c r="R26" s="311"/>
      <c r="S26" s="311"/>
      <c r="T26" s="311"/>
      <c r="U26" s="311"/>
      <c r="V26" s="311"/>
      <c r="W26" s="312"/>
      <c r="X26" s="310">
        <f t="shared" ref="X26:X29" si="1">J26</f>
        <v>0</v>
      </c>
      <c r="Y26" s="311"/>
      <c r="Z26" s="311"/>
      <c r="AA26" s="311"/>
      <c r="AB26" s="311"/>
      <c r="AC26" s="312"/>
    </row>
    <row r="27" spans="2:29" ht="18.75" customHeight="1" x14ac:dyDescent="0.25">
      <c r="B27" s="240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'Tahunan sMT1 2021a'!E39</f>
        <v>0</v>
      </c>
      <c r="K27" s="311"/>
      <c r="L27" s="311"/>
      <c r="M27" s="311"/>
      <c r="N27" s="311"/>
      <c r="O27" s="311"/>
      <c r="P27" s="312"/>
      <c r="Q27" s="310">
        <f t="shared" si="0"/>
        <v>0</v>
      </c>
      <c r="R27" s="311"/>
      <c r="S27" s="311"/>
      <c r="T27" s="311"/>
      <c r="U27" s="311"/>
      <c r="V27" s="311"/>
      <c r="W27" s="312"/>
      <c r="X27" s="310">
        <f t="shared" si="1"/>
        <v>0</v>
      </c>
      <c r="Y27" s="311"/>
      <c r="Z27" s="311"/>
      <c r="AA27" s="311"/>
      <c r="AB27" s="311"/>
      <c r="AC27" s="312"/>
    </row>
    <row r="28" spans="2:29" ht="18.75" customHeight="1" x14ac:dyDescent="0.25">
      <c r="B28" s="240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'Tahunan sMT1 2021a'!E44</f>
        <v>0</v>
      </c>
      <c r="K28" s="311"/>
      <c r="L28" s="311"/>
      <c r="M28" s="311"/>
      <c r="N28" s="311"/>
      <c r="O28" s="311"/>
      <c r="P28" s="312"/>
      <c r="Q28" s="310">
        <f t="shared" si="0"/>
        <v>0</v>
      </c>
      <c r="R28" s="311"/>
      <c r="S28" s="311"/>
      <c r="T28" s="311"/>
      <c r="U28" s="311"/>
      <c r="V28" s="311"/>
      <c r="W28" s="312"/>
      <c r="X28" s="310">
        <f t="shared" si="1"/>
        <v>0</v>
      </c>
      <c r="Y28" s="311"/>
      <c r="Z28" s="311"/>
      <c r="AA28" s="311"/>
      <c r="AB28" s="311"/>
      <c r="AC28" s="312"/>
    </row>
    <row r="29" spans="2:29" ht="18.75" customHeight="1" x14ac:dyDescent="0.25">
      <c r="B29" s="240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'Tahunan sMT1 2021a'!E40</f>
        <v>0</v>
      </c>
      <c r="K29" s="311"/>
      <c r="L29" s="311"/>
      <c r="M29" s="311"/>
      <c r="N29" s="311"/>
      <c r="O29" s="311"/>
      <c r="P29" s="312"/>
      <c r="Q29" s="310">
        <f t="shared" si="0"/>
        <v>0</v>
      </c>
      <c r="R29" s="311"/>
      <c r="S29" s="311"/>
      <c r="T29" s="311"/>
      <c r="U29" s="311"/>
      <c r="V29" s="311"/>
      <c r="W29" s="312"/>
      <c r="X29" s="310">
        <f t="shared" si="1"/>
        <v>0</v>
      </c>
      <c r="Y29" s="311"/>
      <c r="Z29" s="311"/>
      <c r="AA29" s="311"/>
      <c r="AB29" s="311"/>
      <c r="AC29" s="312"/>
    </row>
    <row r="30" spans="2:29" ht="18.75" customHeight="1" x14ac:dyDescent="0.25">
      <c r="B30" s="240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'Tahunan sMT1 2021a'!E45</f>
        <v>0</v>
      </c>
      <c r="K30" s="311"/>
      <c r="L30" s="311"/>
      <c r="M30" s="311"/>
      <c r="N30" s="311"/>
      <c r="O30" s="311"/>
      <c r="P30" s="312"/>
      <c r="Q30" s="310">
        <f t="shared" si="0"/>
        <v>0</v>
      </c>
      <c r="R30" s="311"/>
      <c r="S30" s="311"/>
      <c r="T30" s="311"/>
      <c r="U30" s="311"/>
      <c r="V30" s="311"/>
      <c r="W30" s="312"/>
      <c r="X30" s="310">
        <f>J30</f>
        <v>0</v>
      </c>
      <c r="Y30" s="311"/>
      <c r="Z30" s="311"/>
      <c r="AA30" s="311"/>
      <c r="AB30" s="311"/>
      <c r="AC30" s="312"/>
    </row>
    <row r="31" spans="2:29" ht="18.75" customHeight="1" x14ac:dyDescent="0.25">
      <c r="B31" s="240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'Tahunan sMT1 2021a'!E41</f>
        <v>0</v>
      </c>
      <c r="K31" s="311"/>
      <c r="L31" s="311"/>
      <c r="M31" s="311"/>
      <c r="N31" s="311"/>
      <c r="O31" s="311"/>
      <c r="P31" s="312"/>
      <c r="Q31" s="310">
        <f t="shared" si="0"/>
        <v>0</v>
      </c>
      <c r="R31" s="311"/>
      <c r="S31" s="311"/>
      <c r="T31" s="311"/>
      <c r="U31" s="311"/>
      <c r="V31" s="311"/>
      <c r="W31" s="312"/>
      <c r="X31" s="310">
        <f>J31</f>
        <v>0</v>
      </c>
      <c r="Y31" s="311"/>
      <c r="Z31" s="311"/>
      <c r="AA31" s="311"/>
      <c r="AB31" s="311"/>
      <c r="AC31" s="312"/>
    </row>
    <row r="32" spans="2:29" ht="18.75" customHeight="1" x14ac:dyDescent="0.25">
      <c r="B32" s="240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'Tahunan sMT1 2021a'!E46</f>
        <v>0</v>
      </c>
      <c r="K32" s="311"/>
      <c r="L32" s="311"/>
      <c r="M32" s="311"/>
      <c r="N32" s="311"/>
      <c r="O32" s="311"/>
      <c r="P32" s="312"/>
      <c r="Q32" s="310">
        <f t="shared" si="0"/>
        <v>0</v>
      </c>
      <c r="R32" s="311"/>
      <c r="S32" s="311"/>
      <c r="T32" s="311"/>
      <c r="U32" s="311"/>
      <c r="V32" s="311"/>
      <c r="W32" s="312"/>
      <c r="X32" s="310">
        <f t="shared" ref="X32:X50" si="2">J32</f>
        <v>0</v>
      </c>
      <c r="Y32" s="311"/>
      <c r="Z32" s="311"/>
      <c r="AA32" s="311"/>
      <c r="AB32" s="311"/>
      <c r="AC32" s="312"/>
    </row>
    <row r="33" spans="2:29" ht="18.75" customHeight="1" x14ac:dyDescent="0.25">
      <c r="B33" s="240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'Tahunan sMT1 2021a'!E42</f>
        <v>0</v>
      </c>
      <c r="K33" s="311"/>
      <c r="L33" s="311"/>
      <c r="M33" s="311"/>
      <c r="N33" s="311"/>
      <c r="O33" s="311"/>
      <c r="P33" s="312"/>
      <c r="Q33" s="310">
        <f t="shared" si="0"/>
        <v>0</v>
      </c>
      <c r="R33" s="311"/>
      <c r="S33" s="311"/>
      <c r="T33" s="311"/>
      <c r="U33" s="311"/>
      <c r="V33" s="311"/>
      <c r="W33" s="312"/>
      <c r="X33" s="310">
        <f t="shared" si="2"/>
        <v>0</v>
      </c>
      <c r="Y33" s="311"/>
      <c r="Z33" s="311"/>
      <c r="AA33" s="311"/>
      <c r="AB33" s="311"/>
      <c r="AC33" s="312"/>
    </row>
    <row r="34" spans="2:29" ht="18.75" customHeight="1" x14ac:dyDescent="0.25">
      <c r="B34" s="240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'Tahunan sMT1 2021a'!E47</f>
        <v>0</v>
      </c>
      <c r="K34" s="311"/>
      <c r="L34" s="311"/>
      <c r="M34" s="311"/>
      <c r="N34" s="311"/>
      <c r="O34" s="311"/>
      <c r="P34" s="312"/>
      <c r="Q34" s="310">
        <f t="shared" si="0"/>
        <v>0</v>
      </c>
      <c r="R34" s="311"/>
      <c r="S34" s="311"/>
      <c r="T34" s="311"/>
      <c r="U34" s="311"/>
      <c r="V34" s="311"/>
      <c r="W34" s="312"/>
      <c r="X34" s="310">
        <f t="shared" si="2"/>
        <v>0</v>
      </c>
      <c r="Y34" s="311"/>
      <c r="Z34" s="311"/>
      <c r="AA34" s="311"/>
      <c r="AB34" s="311"/>
      <c r="AC34" s="312"/>
    </row>
    <row r="35" spans="2:29" ht="18.75" customHeight="1" x14ac:dyDescent="0.25">
      <c r="B35" s="240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'Tahunan sMT1 2021a'!E43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 t="s">
        <v>212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/>
      <c r="K36" s="287"/>
      <c r="L36" s="287"/>
      <c r="M36" s="287"/>
      <c r="N36" s="287"/>
      <c r="O36" s="287"/>
      <c r="P36" s="288"/>
      <c r="Q36" s="286">
        <f t="shared" si="0"/>
        <v>0</v>
      </c>
      <c r="R36" s="287"/>
      <c r="S36" s="287"/>
      <c r="T36" s="287"/>
      <c r="U36" s="287"/>
      <c r="V36" s="287"/>
      <c r="W36" s="288"/>
      <c r="X36" s="289">
        <f t="shared" si="2"/>
        <v>0</v>
      </c>
      <c r="Y36" s="290"/>
      <c r="Z36" s="290"/>
      <c r="AA36" s="290"/>
      <c r="AB36" s="290"/>
      <c r="AC36" s="291"/>
    </row>
    <row r="37" spans="2:29" ht="18.75" customHeight="1" x14ac:dyDescent="0.25">
      <c r="B37" s="240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240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240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'Tahunan sMT1 2021a'!E51</f>
        <v>0</v>
      </c>
      <c r="K39" s="311"/>
      <c r="L39" s="311"/>
      <c r="M39" s="311"/>
      <c r="N39" s="311"/>
      <c r="O39" s="311"/>
      <c r="P39" s="312"/>
      <c r="Q39" s="310">
        <f t="shared" si="0"/>
        <v>0</v>
      </c>
      <c r="R39" s="311"/>
      <c r="S39" s="311"/>
      <c r="T39" s="311"/>
      <c r="U39" s="311"/>
      <c r="V39" s="311"/>
      <c r="W39" s="312"/>
      <c r="X39" s="310">
        <f t="shared" si="2"/>
        <v>0</v>
      </c>
      <c r="Y39" s="311"/>
      <c r="Z39" s="311"/>
      <c r="AA39" s="311"/>
      <c r="AB39" s="311"/>
      <c r="AC39" s="312"/>
    </row>
    <row r="40" spans="2:29" ht="18.75" customHeight="1" x14ac:dyDescent="0.25">
      <c r="B40" s="240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'Tahunan sMT1 2021a'!E53</f>
        <v>0</v>
      </c>
      <c r="K40" s="311"/>
      <c r="L40" s="311"/>
      <c r="M40" s="311"/>
      <c r="N40" s="311"/>
      <c r="O40" s="311"/>
      <c r="P40" s="312"/>
      <c r="Q40" s="310">
        <f t="shared" si="0"/>
        <v>0</v>
      </c>
      <c r="R40" s="311"/>
      <c r="S40" s="311"/>
      <c r="T40" s="311"/>
      <c r="U40" s="311"/>
      <c r="V40" s="311"/>
      <c r="W40" s="312"/>
      <c r="X40" s="310">
        <f t="shared" si="2"/>
        <v>0</v>
      </c>
      <c r="Y40" s="311"/>
      <c r="Z40" s="311"/>
      <c r="AA40" s="311"/>
      <c r="AB40" s="311"/>
      <c r="AC40" s="312"/>
    </row>
    <row r="41" spans="2:29" ht="18.75" customHeight="1" x14ac:dyDescent="0.25">
      <c r="B41" s="240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'Tahunan sMT1 2021a'!E52</f>
        <v>0</v>
      </c>
      <c r="K41" s="311"/>
      <c r="L41" s="311"/>
      <c r="M41" s="311"/>
      <c r="N41" s="311"/>
      <c r="O41" s="311"/>
      <c r="P41" s="312"/>
      <c r="Q41" s="310">
        <f t="shared" si="0"/>
        <v>0</v>
      </c>
      <c r="R41" s="311"/>
      <c r="S41" s="311"/>
      <c r="T41" s="311"/>
      <c r="U41" s="311"/>
      <c r="V41" s="311"/>
      <c r="W41" s="312"/>
      <c r="X41" s="310">
        <f t="shared" si="2"/>
        <v>0</v>
      </c>
      <c r="Y41" s="311"/>
      <c r="Z41" s="311"/>
      <c r="AA41" s="311"/>
      <c r="AB41" s="311"/>
      <c r="AC41" s="312"/>
    </row>
    <row r="42" spans="2:29" ht="18.75" customHeight="1" x14ac:dyDescent="0.25">
      <c r="B42" s="240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'Tahunan sMT1 2021a'!E54</f>
        <v>0</v>
      </c>
      <c r="K42" s="311"/>
      <c r="L42" s="311"/>
      <c r="M42" s="311"/>
      <c r="N42" s="311"/>
      <c r="O42" s="311"/>
      <c r="P42" s="312"/>
      <c r="Q42" s="310">
        <f t="shared" si="0"/>
        <v>0</v>
      </c>
      <c r="R42" s="311"/>
      <c r="S42" s="311"/>
      <c r="T42" s="311"/>
      <c r="U42" s="311"/>
      <c r="V42" s="311"/>
      <c r="W42" s="312"/>
      <c r="X42" s="310">
        <f t="shared" si="2"/>
        <v>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'Tahunan sMT1 2021a'!E58</f>
        <v>0</v>
      </c>
      <c r="K45" s="311"/>
      <c r="L45" s="311"/>
      <c r="M45" s="311"/>
      <c r="N45" s="311"/>
      <c r="O45" s="311"/>
      <c r="P45" s="312"/>
      <c r="Q45" s="286">
        <f t="shared" si="0"/>
        <v>0</v>
      </c>
      <c r="R45" s="287"/>
      <c r="S45" s="287"/>
      <c r="T45" s="287"/>
      <c r="U45" s="287"/>
      <c r="V45" s="287"/>
      <c r="W45" s="288"/>
      <c r="X45" s="289">
        <f t="shared" si="2"/>
        <v>0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'Tahunan sMT1 2021a'!E59</f>
        <v>0</v>
      </c>
      <c r="K46" s="311"/>
      <c r="L46" s="311"/>
      <c r="M46" s="311"/>
      <c r="N46" s="311"/>
      <c r="O46" s="311"/>
      <c r="P46" s="312"/>
      <c r="Q46" s="310">
        <f t="shared" si="0"/>
        <v>0</v>
      </c>
      <c r="R46" s="311"/>
      <c r="S46" s="311"/>
      <c r="T46" s="311"/>
      <c r="U46" s="311"/>
      <c r="V46" s="311"/>
      <c r="W46" s="312"/>
      <c r="X46" s="310">
        <f t="shared" si="2"/>
        <v>0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5018046</v>
      </c>
      <c r="K50" s="317"/>
      <c r="L50" s="317"/>
      <c r="M50" s="317"/>
      <c r="N50" s="317"/>
      <c r="O50" s="317"/>
      <c r="P50" s="318"/>
      <c r="Q50" s="286">
        <f t="shared" si="0"/>
        <v>5018046</v>
      </c>
      <c r="R50" s="287"/>
      <c r="S50" s="287"/>
      <c r="T50" s="287"/>
      <c r="U50" s="287"/>
      <c r="V50" s="287"/>
      <c r="W50" s="288"/>
      <c r="X50" s="319">
        <f t="shared" si="2"/>
        <v>5018046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247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241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5018046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246"/>
      <c r="W57" s="341">
        <f>J57</f>
        <v>5018046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5018046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5018046</v>
      </c>
      <c r="X58" s="339"/>
      <c r="Y58" s="339"/>
      <c r="Z58" s="339"/>
      <c r="AA58" s="339"/>
      <c r="AB58" s="339"/>
      <c r="AC58" s="340"/>
    </row>
    <row r="59" spans="2:29" x14ac:dyDescent="0.25">
      <c r="B59" s="240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5018046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5018046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0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0</v>
      </c>
      <c r="X60" s="339"/>
      <c r="Y60" s="339"/>
      <c r="Z60" s="339"/>
      <c r="AA60" s="339"/>
      <c r="AB60" s="339"/>
      <c r="AC60" s="340"/>
    </row>
    <row r="61" spans="2:29" x14ac:dyDescent="0.25">
      <c r="B61" s="240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0</v>
      </c>
      <c r="X61" s="354"/>
      <c r="Y61" s="354"/>
      <c r="Z61" s="354"/>
      <c r="AA61" s="354"/>
      <c r="AB61" s="354"/>
      <c r="AC61" s="355"/>
    </row>
    <row r="62" spans="2:29" x14ac:dyDescent="0.25">
      <c r="B62" s="240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0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0</v>
      </c>
      <c r="X62" s="354"/>
      <c r="Y62" s="354"/>
      <c r="Z62" s="354"/>
      <c r="AA62" s="354"/>
      <c r="AB62" s="354"/>
      <c r="AC62" s="355"/>
    </row>
    <row r="63" spans="2:29" x14ac:dyDescent="0.25">
      <c r="B63" s="240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0</v>
      </c>
      <c r="X63" s="354"/>
      <c r="Y63" s="354"/>
      <c r="Z63" s="354"/>
      <c r="AA63" s="354"/>
      <c r="AB63" s="354"/>
      <c r="AC63" s="355"/>
    </row>
    <row r="64" spans="2:29" x14ac:dyDescent="0.25">
      <c r="B64" s="240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0</v>
      </c>
      <c r="X64" s="354"/>
      <c r="Y64" s="354"/>
      <c r="Z64" s="354"/>
      <c r="AA64" s="354"/>
      <c r="AB64" s="354"/>
      <c r="AC64" s="355"/>
    </row>
    <row r="65" spans="2:29" x14ac:dyDescent="0.25">
      <c r="B65" s="240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0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0</v>
      </c>
      <c r="X65" s="354"/>
      <c r="Y65" s="354"/>
      <c r="Z65" s="354"/>
      <c r="AA65" s="354"/>
      <c r="AB65" s="354"/>
      <c r="AC65" s="355"/>
    </row>
    <row r="66" spans="2:29" x14ac:dyDescent="0.25">
      <c r="B66" s="240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0</v>
      </c>
      <c r="X66" s="354"/>
      <c r="Y66" s="354"/>
      <c r="Z66" s="354"/>
      <c r="AA66" s="354"/>
      <c r="AB66" s="354"/>
      <c r="AC66" s="355"/>
    </row>
    <row r="67" spans="2:29" x14ac:dyDescent="0.25">
      <c r="B67" s="240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0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0</v>
      </c>
      <c r="X67" s="354"/>
      <c r="Y67" s="354"/>
      <c r="Z67" s="354"/>
      <c r="AA67" s="354"/>
      <c r="AB67" s="354"/>
      <c r="AC67" s="355"/>
    </row>
    <row r="68" spans="2:29" x14ac:dyDescent="0.25">
      <c r="B68" s="240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0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0</v>
      </c>
      <c r="X68" s="354"/>
      <c r="Y68" s="354"/>
      <c r="Z68" s="354"/>
      <c r="AA68" s="354"/>
      <c r="AB68" s="354"/>
      <c r="AC68" s="355"/>
    </row>
    <row r="69" spans="2:29" x14ac:dyDescent="0.25">
      <c r="B69" s="240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0</v>
      </c>
      <c r="X69" s="354"/>
      <c r="Y69" s="354"/>
      <c r="Z69" s="354"/>
      <c r="AA69" s="354"/>
      <c r="AB69" s="354"/>
      <c r="AC69" s="355"/>
    </row>
    <row r="70" spans="2:29" x14ac:dyDescent="0.25">
      <c r="B70" s="240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0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0</v>
      </c>
      <c r="X71" s="339"/>
      <c r="Y71" s="339"/>
      <c r="Z71" s="339"/>
      <c r="AA71" s="339"/>
      <c r="AB71" s="339"/>
      <c r="AC71" s="340"/>
    </row>
    <row r="72" spans="2:29" x14ac:dyDescent="0.25">
      <c r="B72" s="240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240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240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0</v>
      </c>
      <c r="X74" s="354"/>
      <c r="Y74" s="354"/>
      <c r="Z74" s="354"/>
      <c r="AA74" s="354"/>
      <c r="AB74" s="354"/>
      <c r="AC74" s="355"/>
    </row>
    <row r="75" spans="2:29" x14ac:dyDescent="0.25">
      <c r="B75" s="240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0</v>
      </c>
      <c r="K75" s="354"/>
      <c r="L75" s="354"/>
      <c r="M75" s="354"/>
      <c r="N75" s="355"/>
      <c r="O75" s="242"/>
      <c r="P75" s="243"/>
      <c r="Q75" s="243"/>
      <c r="R75" s="244"/>
      <c r="S75" s="357">
        <v>0</v>
      </c>
      <c r="T75" s="358"/>
      <c r="U75" s="358"/>
      <c r="V75" s="359"/>
      <c r="W75" s="356">
        <f t="shared" si="4"/>
        <v>0</v>
      </c>
      <c r="X75" s="354"/>
      <c r="Y75" s="354"/>
      <c r="Z75" s="354"/>
      <c r="AA75" s="354"/>
      <c r="AB75" s="354"/>
      <c r="AC75" s="355"/>
    </row>
    <row r="76" spans="2:29" x14ac:dyDescent="0.25">
      <c r="B76" s="240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0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0</v>
      </c>
      <c r="X76" s="354"/>
      <c r="Y76" s="354"/>
      <c r="Z76" s="354"/>
      <c r="AA76" s="354"/>
      <c r="AB76" s="354"/>
      <c r="AC76" s="355"/>
    </row>
    <row r="77" spans="2:29" x14ac:dyDescent="0.25">
      <c r="B77" s="240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0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0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0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0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5018046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5018046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A1:AA1"/>
    <mergeCell ref="A2:AA2"/>
    <mergeCell ref="Q5:V5"/>
    <mergeCell ref="Y5:AC5"/>
    <mergeCell ref="T8:V8"/>
    <mergeCell ref="B10:AC1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91"/>
  <sheetViews>
    <sheetView topLeftCell="A61" zoomScaleNormal="100" workbookViewId="0">
      <selection activeCell="W69" sqref="W6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1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151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165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166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168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167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179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138" t="s">
        <v>19</v>
      </c>
      <c r="F32" s="138" t="s">
        <v>20</v>
      </c>
      <c r="G32" s="138" t="s">
        <v>21</v>
      </c>
      <c r="H32" s="9">
        <v>23297415</v>
      </c>
      <c r="I32" s="9">
        <v>5712274</v>
      </c>
      <c r="J32" s="9">
        <v>19923140</v>
      </c>
      <c r="K32" s="9">
        <v>5465774</v>
      </c>
      <c r="Q32" s="1">
        <f t="shared" si="0"/>
        <v>19923140</v>
      </c>
      <c r="X32" s="1">
        <f t="shared" ref="X32:X50" si="2">J32</f>
        <v>19923140</v>
      </c>
    </row>
    <row r="33" spans="2:24" ht="12.75" x14ac:dyDescent="0.2">
      <c r="B33" s="136" t="s">
        <v>22</v>
      </c>
      <c r="C33" s="263" t="s">
        <v>23</v>
      </c>
      <c r="D33" s="264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65" t="s">
        <v>27</v>
      </c>
      <c r="D34" s="265"/>
      <c r="E34" s="135">
        <f>SUM(E37,E35,E49)</f>
        <v>24639110435</v>
      </c>
      <c r="F34" s="8">
        <f>G34-E34</f>
        <v>-261373811</v>
      </c>
      <c r="G34" s="135">
        <f>SUM(G35,G37,G49)</f>
        <v>24377736624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29009689</v>
      </c>
      <c r="F35" s="8">
        <f t="shared" ref="F35:F63" si="3">G35-E35</f>
        <v>-3620775</v>
      </c>
      <c r="G35" s="133">
        <f>SUM(G36)</f>
        <v>25388914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29009689</v>
      </c>
      <c r="F36" s="8">
        <f>G36-E36</f>
        <v>-3620775</v>
      </c>
      <c r="G36" s="134">
        <f>SUM(J32:K32)</f>
        <v>25388914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-257753036</v>
      </c>
      <c r="G37" s="13">
        <f>SUM(G38:G46)</f>
        <v>24346845785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-287649400</v>
      </c>
      <c r="G39" s="12">
        <v>4550996156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Maret1!E54</f>
        <v>-90987000</v>
      </c>
      <c r="Q42" s="1">
        <f t="shared" si="0"/>
        <v>-90987000</v>
      </c>
      <c r="X42" s="1">
        <f t="shared" si="2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29896364</v>
      </c>
      <c r="G44" s="16">
        <v>-3849716976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Maret1!E58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Maret1!E59</f>
        <v>-3266925</v>
      </c>
      <c r="Q46" s="1">
        <f t="shared" si="0"/>
        <v>-3266925</v>
      </c>
      <c r="X46" s="1">
        <f t="shared" si="2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29896364</v>
      </c>
      <c r="G47" s="16">
        <f>SUM(G44:G46)</f>
        <v>-4194016136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24639150435</v>
      </c>
      <c r="F63" s="8">
        <f t="shared" si="3"/>
        <v>-261373811</v>
      </c>
      <c r="G63" s="19">
        <f>SUM(G62,G61,G60,G56,G49,G37,G35)</f>
        <v>24377776624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19923140</v>
      </c>
      <c r="W67" s="1">
        <f t="shared" si="5"/>
        <v>19923140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169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-90987000</v>
      </c>
      <c r="W77" s="1">
        <f t="shared" si="5"/>
        <v>-90987000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-3266925</v>
      </c>
      <c r="W81" s="1">
        <f t="shared" si="5"/>
        <v>-3266925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91"/>
  <sheetViews>
    <sheetView topLeftCell="A79" zoomScale="85" zoomScaleNormal="85" workbookViewId="0">
      <selection activeCell="W69" sqref="W69:AC69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>
        <v>0</v>
      </c>
      <c r="Z6" s="141">
        <v>3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86">
        <f>Maret1!E34</f>
        <v>24639110435</v>
      </c>
      <c r="K22" s="287"/>
      <c r="L22" s="287"/>
      <c r="M22" s="287"/>
      <c r="N22" s="287"/>
      <c r="O22" s="287"/>
      <c r="P22" s="288"/>
      <c r="Q22" s="286">
        <f>J22</f>
        <v>24639110435</v>
      </c>
      <c r="R22" s="287"/>
      <c r="S22" s="287"/>
      <c r="T22" s="287"/>
      <c r="U22" s="287"/>
      <c r="V22" s="287"/>
      <c r="W22" s="288"/>
      <c r="X22" s="289">
        <f>J22</f>
        <v>24639110435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Maret1!E35</f>
        <v>29009689</v>
      </c>
      <c r="K23" s="287"/>
      <c r="L23" s="287"/>
      <c r="M23" s="287"/>
      <c r="N23" s="287"/>
      <c r="O23" s="287"/>
      <c r="P23" s="288"/>
      <c r="Q23" s="286">
        <f t="shared" ref="Q23:Q50" si="0">J23</f>
        <v>29009689</v>
      </c>
      <c r="R23" s="287"/>
      <c r="S23" s="287"/>
      <c r="T23" s="287"/>
      <c r="U23" s="287"/>
      <c r="V23" s="287"/>
      <c r="W23" s="288"/>
      <c r="X23" s="289">
        <f>J23</f>
        <v>29009689</v>
      </c>
      <c r="Y23" s="290"/>
      <c r="Z23" s="290"/>
      <c r="AA23" s="290"/>
      <c r="AB23" s="290"/>
      <c r="AC23" s="291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Maret1!E36</f>
        <v>29009689</v>
      </c>
      <c r="K24" s="311"/>
      <c r="L24" s="311"/>
      <c r="M24" s="311"/>
      <c r="N24" s="311"/>
      <c r="O24" s="311"/>
      <c r="P24" s="312"/>
      <c r="Q24" s="310">
        <f t="shared" si="0"/>
        <v>29009689</v>
      </c>
      <c r="R24" s="311"/>
      <c r="S24" s="311"/>
      <c r="T24" s="311"/>
      <c r="U24" s="311"/>
      <c r="V24" s="311"/>
      <c r="W24" s="312"/>
      <c r="X24" s="313">
        <f>J24</f>
        <v>29009689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Maret1!E37</f>
        <v>24604598821</v>
      </c>
      <c r="K25" s="287"/>
      <c r="L25" s="287"/>
      <c r="M25" s="287"/>
      <c r="N25" s="287"/>
      <c r="O25" s="287"/>
      <c r="P25" s="288"/>
      <c r="Q25" s="286">
        <f t="shared" si="0"/>
        <v>24604598821</v>
      </c>
      <c r="R25" s="287"/>
      <c r="S25" s="287"/>
      <c r="T25" s="287"/>
      <c r="U25" s="287"/>
      <c r="V25" s="287"/>
      <c r="W25" s="288"/>
      <c r="X25" s="289">
        <f>J25</f>
        <v>24604598821</v>
      </c>
      <c r="Y25" s="290"/>
      <c r="Z25" s="290"/>
      <c r="AA25" s="290"/>
      <c r="AB25" s="290"/>
      <c r="AC25" s="291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Maret1!E38</f>
        <v>13684259000</v>
      </c>
      <c r="K26" s="311"/>
      <c r="L26" s="311"/>
      <c r="M26" s="311"/>
      <c r="N26" s="311"/>
      <c r="O26" s="311"/>
      <c r="P26" s="312"/>
      <c r="Q26" s="310">
        <f t="shared" si="0"/>
        <v>13684259000</v>
      </c>
      <c r="R26" s="311"/>
      <c r="S26" s="311"/>
      <c r="T26" s="311"/>
      <c r="U26" s="311"/>
      <c r="V26" s="311"/>
      <c r="W26" s="312"/>
      <c r="X26" s="310">
        <f t="shared" ref="X26:X29" si="1">J26</f>
        <v>13684259000</v>
      </c>
      <c r="Y26" s="311"/>
      <c r="Z26" s="311"/>
      <c r="AA26" s="311"/>
      <c r="AB26" s="311"/>
      <c r="AC26" s="312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Maret1!E39</f>
        <v>4838645556</v>
      </c>
      <c r="K27" s="311"/>
      <c r="L27" s="311"/>
      <c r="M27" s="311"/>
      <c r="N27" s="311"/>
      <c r="O27" s="311"/>
      <c r="P27" s="312"/>
      <c r="Q27" s="310">
        <f t="shared" si="0"/>
        <v>4838645556</v>
      </c>
      <c r="R27" s="311"/>
      <c r="S27" s="311"/>
      <c r="T27" s="311"/>
      <c r="U27" s="311"/>
      <c r="V27" s="311"/>
      <c r="W27" s="312"/>
      <c r="X27" s="310">
        <f t="shared" si="1"/>
        <v>4838645556</v>
      </c>
      <c r="Y27" s="311"/>
      <c r="Z27" s="311"/>
      <c r="AA27" s="311"/>
      <c r="AB27" s="311"/>
      <c r="AC27" s="312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Maret1!E44</f>
        <v>-3879613340</v>
      </c>
      <c r="K28" s="311"/>
      <c r="L28" s="311"/>
      <c r="M28" s="311"/>
      <c r="N28" s="311"/>
      <c r="O28" s="311"/>
      <c r="P28" s="312"/>
      <c r="Q28" s="310">
        <f t="shared" si="0"/>
        <v>-3879613340</v>
      </c>
      <c r="R28" s="311"/>
      <c r="S28" s="311"/>
      <c r="T28" s="311"/>
      <c r="U28" s="311"/>
      <c r="V28" s="311"/>
      <c r="W28" s="312"/>
      <c r="X28" s="310">
        <f t="shared" si="1"/>
        <v>-3879613340</v>
      </c>
      <c r="Y28" s="311"/>
      <c r="Z28" s="311"/>
      <c r="AA28" s="311"/>
      <c r="AB28" s="311"/>
      <c r="AC28" s="312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Maret1!E40</f>
        <v>10067719000</v>
      </c>
      <c r="K29" s="311"/>
      <c r="L29" s="311"/>
      <c r="M29" s="311"/>
      <c r="N29" s="311"/>
      <c r="O29" s="311"/>
      <c r="P29" s="312"/>
      <c r="Q29" s="310">
        <f t="shared" si="0"/>
        <v>10067719000</v>
      </c>
      <c r="R29" s="311"/>
      <c r="S29" s="311"/>
      <c r="T29" s="311"/>
      <c r="U29" s="311"/>
      <c r="V29" s="311"/>
      <c r="W29" s="312"/>
      <c r="X29" s="310">
        <f t="shared" si="1"/>
        <v>10067719000</v>
      </c>
      <c r="Y29" s="311"/>
      <c r="Z29" s="311"/>
      <c r="AA29" s="311"/>
      <c r="AB29" s="311"/>
      <c r="AC29" s="312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Maret1!E45</f>
        <v>-336027887</v>
      </c>
      <c r="K30" s="311"/>
      <c r="L30" s="311"/>
      <c r="M30" s="311"/>
      <c r="N30" s="311"/>
      <c r="O30" s="311"/>
      <c r="P30" s="312"/>
      <c r="Q30" s="310">
        <f t="shared" si="0"/>
        <v>-336027887</v>
      </c>
      <c r="R30" s="311"/>
      <c r="S30" s="311"/>
      <c r="T30" s="311"/>
      <c r="U30" s="311"/>
      <c r="V30" s="311"/>
      <c r="W30" s="312"/>
      <c r="X30" s="310">
        <f>J30</f>
        <v>-336027887</v>
      </c>
      <c r="Y30" s="311"/>
      <c r="Z30" s="311"/>
      <c r="AA30" s="311"/>
      <c r="AB30" s="311"/>
      <c r="AC30" s="312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Maret1!E41</f>
        <v>151640000</v>
      </c>
      <c r="K31" s="311"/>
      <c r="L31" s="311"/>
      <c r="M31" s="311"/>
      <c r="N31" s="311"/>
      <c r="O31" s="311"/>
      <c r="P31" s="312"/>
      <c r="Q31" s="310">
        <f t="shared" si="0"/>
        <v>151640000</v>
      </c>
      <c r="R31" s="311"/>
      <c r="S31" s="311"/>
      <c r="T31" s="311"/>
      <c r="U31" s="311"/>
      <c r="V31" s="311"/>
      <c r="W31" s="312"/>
      <c r="X31" s="310">
        <f>J31</f>
        <v>151640000</v>
      </c>
      <c r="Y31" s="311"/>
      <c r="Z31" s="311"/>
      <c r="AA31" s="311"/>
      <c r="AB31" s="311"/>
      <c r="AC31" s="312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Maret1!E46</f>
        <v>-8271273</v>
      </c>
      <c r="K32" s="311"/>
      <c r="L32" s="311"/>
      <c r="M32" s="311"/>
      <c r="N32" s="311"/>
      <c r="O32" s="311"/>
      <c r="P32" s="312"/>
      <c r="Q32" s="310">
        <f t="shared" si="0"/>
        <v>-8271273</v>
      </c>
      <c r="R32" s="311"/>
      <c r="S32" s="311"/>
      <c r="T32" s="311"/>
      <c r="U32" s="311"/>
      <c r="V32" s="311"/>
      <c r="W32" s="312"/>
      <c r="X32" s="310">
        <f t="shared" ref="X32:X50" si="2">J32</f>
        <v>-8271273</v>
      </c>
      <c r="Y32" s="311"/>
      <c r="Z32" s="311"/>
      <c r="AA32" s="311"/>
      <c r="AB32" s="311"/>
      <c r="AC32" s="312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Maret1!E42</f>
        <v>86247765</v>
      </c>
      <c r="K33" s="311"/>
      <c r="L33" s="311"/>
      <c r="M33" s="311"/>
      <c r="N33" s="311"/>
      <c r="O33" s="311"/>
      <c r="P33" s="312"/>
      <c r="Q33" s="310">
        <f t="shared" si="0"/>
        <v>86247765</v>
      </c>
      <c r="R33" s="311"/>
      <c r="S33" s="311"/>
      <c r="T33" s="311"/>
      <c r="U33" s="311"/>
      <c r="V33" s="311"/>
      <c r="W33" s="312"/>
      <c r="X33" s="310">
        <f t="shared" si="2"/>
        <v>86247765</v>
      </c>
      <c r="Y33" s="311"/>
      <c r="Z33" s="311"/>
      <c r="AA33" s="311"/>
      <c r="AB33" s="311"/>
      <c r="AC33" s="312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Maret1!E47</f>
        <v>-4223912500</v>
      </c>
      <c r="K34" s="311"/>
      <c r="L34" s="311"/>
      <c r="M34" s="311"/>
      <c r="N34" s="311"/>
      <c r="O34" s="311"/>
      <c r="P34" s="312"/>
      <c r="Q34" s="310">
        <f t="shared" si="0"/>
        <v>-4223912500</v>
      </c>
      <c r="R34" s="311"/>
      <c r="S34" s="311"/>
      <c r="T34" s="311"/>
      <c r="U34" s="311"/>
      <c r="V34" s="311"/>
      <c r="W34" s="312"/>
      <c r="X34" s="310">
        <f t="shared" si="2"/>
        <v>-4223912500</v>
      </c>
      <c r="Y34" s="311"/>
      <c r="Z34" s="311"/>
      <c r="AA34" s="311"/>
      <c r="AB34" s="311"/>
      <c r="AC34" s="312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Maret1!E43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>
        <f t="shared" si="2"/>
        <v>0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>
        <v>665877207</v>
      </c>
      <c r="K36" s="287"/>
      <c r="L36" s="287"/>
      <c r="M36" s="287"/>
      <c r="N36" s="287"/>
      <c r="O36" s="287"/>
      <c r="P36" s="288"/>
      <c r="Q36" s="286">
        <f t="shared" si="0"/>
        <v>665877207</v>
      </c>
      <c r="R36" s="287"/>
      <c r="S36" s="287"/>
      <c r="T36" s="287"/>
      <c r="U36" s="287"/>
      <c r="V36" s="287"/>
      <c r="W36" s="288"/>
      <c r="X36" s="289">
        <f t="shared" si="2"/>
        <v>665877207</v>
      </c>
      <c r="Y36" s="290"/>
      <c r="Z36" s="290"/>
      <c r="AA36" s="290"/>
      <c r="AB36" s="290"/>
      <c r="AC36" s="291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Maret1!E51</f>
        <v>15838220</v>
      </c>
      <c r="K39" s="311"/>
      <c r="L39" s="311"/>
      <c r="M39" s="311"/>
      <c r="N39" s="311"/>
      <c r="O39" s="311"/>
      <c r="P39" s="312"/>
      <c r="Q39" s="310">
        <f t="shared" si="0"/>
        <v>15838220</v>
      </c>
      <c r="R39" s="311"/>
      <c r="S39" s="311"/>
      <c r="T39" s="311"/>
      <c r="U39" s="311"/>
      <c r="V39" s="311"/>
      <c r="W39" s="312"/>
      <c r="X39" s="310">
        <f t="shared" si="2"/>
        <v>15838220</v>
      </c>
      <c r="Y39" s="311"/>
      <c r="Z39" s="311"/>
      <c r="AA39" s="311"/>
      <c r="AB39" s="311"/>
      <c r="AC39" s="312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Maret1!E53</f>
        <v>-13364110</v>
      </c>
      <c r="K40" s="311"/>
      <c r="L40" s="311"/>
      <c r="M40" s="311"/>
      <c r="N40" s="311"/>
      <c r="O40" s="311"/>
      <c r="P40" s="312"/>
      <c r="Q40" s="310">
        <f t="shared" si="0"/>
        <v>-13364110</v>
      </c>
      <c r="R40" s="311"/>
      <c r="S40" s="311"/>
      <c r="T40" s="311"/>
      <c r="U40" s="311"/>
      <c r="V40" s="311"/>
      <c r="W40" s="312"/>
      <c r="X40" s="310">
        <f t="shared" si="2"/>
        <v>-13364110</v>
      </c>
      <c r="Y40" s="311"/>
      <c r="Z40" s="311"/>
      <c r="AA40" s="311"/>
      <c r="AB40" s="311"/>
      <c r="AC40" s="312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Maret1!E52</f>
        <v>94014815</v>
      </c>
      <c r="K41" s="311"/>
      <c r="L41" s="311"/>
      <c r="M41" s="311"/>
      <c r="N41" s="311"/>
      <c r="O41" s="311"/>
      <c r="P41" s="312"/>
      <c r="Q41" s="310">
        <f t="shared" si="0"/>
        <v>94014815</v>
      </c>
      <c r="R41" s="311"/>
      <c r="S41" s="311"/>
      <c r="T41" s="311"/>
      <c r="U41" s="311"/>
      <c r="V41" s="311"/>
      <c r="W41" s="312"/>
      <c r="X41" s="310">
        <f t="shared" si="2"/>
        <v>94014815</v>
      </c>
      <c r="Y41" s="311"/>
      <c r="Z41" s="311"/>
      <c r="AA41" s="311"/>
      <c r="AB41" s="311"/>
      <c r="AC41" s="312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Maret1!E54</f>
        <v>-90987000</v>
      </c>
      <c r="K42" s="311"/>
      <c r="L42" s="311"/>
      <c r="M42" s="311"/>
      <c r="N42" s="311"/>
      <c r="O42" s="311"/>
      <c r="P42" s="312"/>
      <c r="Q42" s="310">
        <f t="shared" si="0"/>
        <v>-90987000</v>
      </c>
      <c r="R42" s="311"/>
      <c r="S42" s="311"/>
      <c r="T42" s="311"/>
      <c r="U42" s="311"/>
      <c r="V42" s="311"/>
      <c r="W42" s="312"/>
      <c r="X42" s="310">
        <f t="shared" si="2"/>
        <v>-90987000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Maret1!E58</f>
        <v>3306925</v>
      </c>
      <c r="K45" s="311"/>
      <c r="L45" s="311"/>
      <c r="M45" s="311"/>
      <c r="N45" s="311"/>
      <c r="O45" s="311"/>
      <c r="P45" s="312"/>
      <c r="Q45" s="286">
        <f t="shared" si="0"/>
        <v>3306925</v>
      </c>
      <c r="R45" s="287"/>
      <c r="S45" s="287"/>
      <c r="T45" s="287"/>
      <c r="U45" s="287"/>
      <c r="V45" s="287"/>
      <c r="W45" s="288"/>
      <c r="X45" s="289">
        <f t="shared" si="2"/>
        <v>3306925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Maret1!E59</f>
        <v>-3266925</v>
      </c>
      <c r="K46" s="311"/>
      <c r="L46" s="311"/>
      <c r="M46" s="311"/>
      <c r="N46" s="311"/>
      <c r="O46" s="311"/>
      <c r="P46" s="312"/>
      <c r="Q46" s="310">
        <f t="shared" si="0"/>
        <v>-3266925</v>
      </c>
      <c r="R46" s="311"/>
      <c r="S46" s="311"/>
      <c r="T46" s="311"/>
      <c r="U46" s="311"/>
      <c r="V46" s="311"/>
      <c r="W46" s="312"/>
      <c r="X46" s="310">
        <f t="shared" si="2"/>
        <v>-3266925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24639110435</v>
      </c>
      <c r="K50" s="317"/>
      <c r="L50" s="317"/>
      <c r="M50" s="317"/>
      <c r="N50" s="317"/>
      <c r="O50" s="317"/>
      <c r="P50" s="318"/>
      <c r="Q50" s="286">
        <f t="shared" si="0"/>
        <v>24639110435</v>
      </c>
      <c r="R50" s="287"/>
      <c r="S50" s="287"/>
      <c r="T50" s="287"/>
      <c r="U50" s="287"/>
      <c r="V50" s="287"/>
      <c r="W50" s="288"/>
      <c r="X50" s="319">
        <f t="shared" si="2"/>
        <v>24639110435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144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24639110435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143"/>
      <c r="W57" s="341">
        <f>J57</f>
        <v>24639110435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29009689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29009689</v>
      </c>
      <c r="X58" s="339"/>
      <c r="Y58" s="339"/>
      <c r="Z58" s="339"/>
      <c r="AA58" s="339"/>
      <c r="AB58" s="339"/>
      <c r="AC58" s="340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29009689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29009689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24604598821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24604598821</v>
      </c>
      <c r="X60" s="339"/>
      <c r="Y60" s="339"/>
      <c r="Z60" s="339"/>
      <c r="AA60" s="339"/>
      <c r="AB60" s="339"/>
      <c r="AC60" s="340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13684259000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13684259000</v>
      </c>
      <c r="X61" s="354"/>
      <c r="Y61" s="354"/>
      <c r="Z61" s="354"/>
      <c r="AA61" s="354"/>
      <c r="AB61" s="354"/>
      <c r="AC61" s="355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4838645556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4838645556</v>
      </c>
      <c r="X62" s="354"/>
      <c r="Y62" s="354"/>
      <c r="Z62" s="354"/>
      <c r="AA62" s="354"/>
      <c r="AB62" s="354"/>
      <c r="AC62" s="355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-3879613340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-3879613340</v>
      </c>
      <c r="X63" s="354"/>
      <c r="Y63" s="354"/>
      <c r="Z63" s="354"/>
      <c r="AA63" s="354"/>
      <c r="AB63" s="354"/>
      <c r="AC63" s="355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10067719000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10067719000</v>
      </c>
      <c r="X64" s="354"/>
      <c r="Y64" s="354"/>
      <c r="Z64" s="354"/>
      <c r="AA64" s="354"/>
      <c r="AB64" s="354"/>
      <c r="AC64" s="355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-336027887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-336027887</v>
      </c>
      <c r="X65" s="354"/>
      <c r="Y65" s="354"/>
      <c r="Z65" s="354"/>
      <c r="AA65" s="354"/>
      <c r="AB65" s="354"/>
      <c r="AC65" s="355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151640000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151640000</v>
      </c>
      <c r="X66" s="354"/>
      <c r="Y66" s="354"/>
      <c r="Z66" s="354"/>
      <c r="AA66" s="354"/>
      <c r="AB66" s="354"/>
      <c r="AC66" s="355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-8271273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-8271273</v>
      </c>
      <c r="X67" s="354"/>
      <c r="Y67" s="354"/>
      <c r="Z67" s="354"/>
      <c r="AA67" s="354"/>
      <c r="AB67" s="354"/>
      <c r="AC67" s="355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86247765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86247765</v>
      </c>
      <c r="X68" s="354"/>
      <c r="Y68" s="354"/>
      <c r="Z68" s="354"/>
      <c r="AA68" s="354"/>
      <c r="AB68" s="354"/>
      <c r="AC68" s="355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-4223912500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-4223912500</v>
      </c>
      <c r="X69" s="354"/>
      <c r="Y69" s="354"/>
      <c r="Z69" s="354"/>
      <c r="AA69" s="354"/>
      <c r="AB69" s="354"/>
      <c r="AC69" s="355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665877207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665877207</v>
      </c>
      <c r="X71" s="339"/>
      <c r="Y71" s="339"/>
      <c r="Z71" s="339"/>
      <c r="AA71" s="339"/>
      <c r="AB71" s="339"/>
      <c r="AC71" s="340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15838220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15838220</v>
      </c>
      <c r="X74" s="354"/>
      <c r="Y74" s="354"/>
      <c r="Z74" s="354"/>
      <c r="AA74" s="354"/>
      <c r="AB74" s="354"/>
      <c r="AC74" s="355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-13364110</v>
      </c>
      <c r="K75" s="354"/>
      <c r="L75" s="354"/>
      <c r="M75" s="354"/>
      <c r="N75" s="355"/>
      <c r="O75" s="139"/>
      <c r="P75" s="140"/>
      <c r="Q75" s="140"/>
      <c r="R75" s="141"/>
      <c r="S75" s="357">
        <v>0</v>
      </c>
      <c r="T75" s="358"/>
      <c r="U75" s="358"/>
      <c r="V75" s="359"/>
      <c r="W75" s="356">
        <f t="shared" si="4"/>
        <v>-13364110</v>
      </c>
      <c r="X75" s="354"/>
      <c r="Y75" s="354"/>
      <c r="Z75" s="354"/>
      <c r="AA75" s="354"/>
      <c r="AB75" s="354"/>
      <c r="AC75" s="355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94014815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94014815</v>
      </c>
      <c r="X76" s="354"/>
      <c r="Y76" s="354"/>
      <c r="Z76" s="354"/>
      <c r="AA76" s="354"/>
      <c r="AB76" s="354"/>
      <c r="AC76" s="355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-90987000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-90987000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3306925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3306925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-3266925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-3266925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24639110435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24639110435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87"/>
  <sheetViews>
    <sheetView zoomScaleNormal="100" workbookViewId="0">
      <selection activeCell="W69" sqref="W6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/>
      <c r="K10" s="382"/>
      <c r="L10" s="383"/>
      <c r="M10" s="382"/>
      <c r="N10" s="382"/>
      <c r="O10" s="382"/>
      <c r="P10" s="382"/>
      <c r="Q10" s="381"/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0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152"/>
      <c r="N16" s="152"/>
      <c r="O16" s="152"/>
      <c r="P16" s="152"/>
      <c r="Q16" s="381">
        <f t="shared" ref="Q16:Q18" si="1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1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1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157"/>
      <c r="N19" s="157"/>
      <c r="O19" s="157"/>
      <c r="P19" s="157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157"/>
      <c r="N20" s="157"/>
      <c r="O20" s="157"/>
      <c r="P20" s="157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36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142"/>
      <c r="N30" s="142"/>
      <c r="O30" s="142"/>
      <c r="P30" s="125"/>
      <c r="Q30" s="68"/>
      <c r="R30" s="142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88"/>
      <c r="N31" s="388"/>
      <c r="O31" s="388"/>
      <c r="P31" s="388"/>
      <c r="Q31" s="389"/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55"/>
      <c r="N32" s="155"/>
      <c r="O32" s="155"/>
      <c r="P32" s="155"/>
      <c r="Q32" s="156"/>
      <c r="R32" s="157"/>
      <c r="S32" s="158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54"/>
      <c r="N33" s="154"/>
      <c r="O33" s="154"/>
      <c r="P33" s="154"/>
      <c r="Q33" s="381"/>
      <c r="R33" s="382"/>
      <c r="S33" s="383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19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19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19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 t="s">
        <v>182</v>
      </c>
      <c r="K43" s="403"/>
      <c r="L43" s="404"/>
      <c r="M43" s="391"/>
      <c r="N43" s="391"/>
      <c r="O43" s="391"/>
      <c r="P43" s="391"/>
      <c r="Q43" s="428">
        <v>-287649400</v>
      </c>
      <c r="R43" s="428"/>
      <c r="S43" s="428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154"/>
      <c r="N44" s="154"/>
      <c r="O44" s="154"/>
      <c r="P44" s="154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54"/>
      <c r="N45" s="154"/>
      <c r="O45" s="154"/>
      <c r="P45" s="154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154"/>
      <c r="N46" s="154"/>
      <c r="O46" s="154"/>
      <c r="P46" s="154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154"/>
      <c r="N47" s="154"/>
      <c r="O47" s="154"/>
      <c r="P47" s="154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-287649400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189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91"/>
  <sheetViews>
    <sheetView topLeftCell="A52" zoomScaleNormal="100" workbookViewId="0">
      <selection activeCell="W69" sqref="W6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1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151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161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162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163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183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177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138" t="s">
        <v>19</v>
      </c>
      <c r="F32" s="138" t="s">
        <v>20</v>
      </c>
      <c r="G32" s="138" t="s">
        <v>21</v>
      </c>
      <c r="H32" s="9">
        <v>21362715</v>
      </c>
      <c r="I32" s="9">
        <v>3656024</v>
      </c>
      <c r="J32" s="9">
        <v>23297415</v>
      </c>
      <c r="K32" s="9">
        <v>5712274</v>
      </c>
      <c r="Q32" s="1">
        <f t="shared" si="0"/>
        <v>23297415</v>
      </c>
      <c r="X32" s="1">
        <f t="shared" ref="X32:X50" si="2">J32</f>
        <v>23297415</v>
      </c>
    </row>
    <row r="33" spans="2:24" ht="12.75" x14ac:dyDescent="0.2">
      <c r="B33" s="136" t="s">
        <v>22</v>
      </c>
      <c r="C33" s="263" t="s">
        <v>23</v>
      </c>
      <c r="D33" s="264"/>
      <c r="E33" s="136" t="s">
        <v>24</v>
      </c>
      <c r="F33" s="136" t="s">
        <v>25</v>
      </c>
      <c r="G33" s="13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38" t="s">
        <v>15</v>
      </c>
      <c r="C34" s="265" t="s">
        <v>27</v>
      </c>
      <c r="D34" s="265"/>
      <c r="E34" s="135">
        <f>SUM(E37,E35,E49)</f>
        <v>24635119485</v>
      </c>
      <c r="F34" s="8">
        <f>G34-E34</f>
        <v>3990950</v>
      </c>
      <c r="G34" s="135">
        <f>SUM(G35,G37,G49)</f>
        <v>24639110435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25018739</v>
      </c>
      <c r="F35" s="8">
        <f t="shared" ref="F35:F63" si="3">G35-E35</f>
        <v>3990950</v>
      </c>
      <c r="G35" s="133">
        <f>SUM(G36)</f>
        <v>29009689</v>
      </c>
      <c r="I35" s="9"/>
      <c r="Q35" s="1">
        <f t="shared" si="0"/>
        <v>0</v>
      </c>
      <c r="X35" s="1">
        <f t="shared" si="2"/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25018739</v>
      </c>
      <c r="F36" s="8">
        <f>G36-E36</f>
        <v>3990950</v>
      </c>
      <c r="G36" s="134">
        <f>SUM(J32:K32)</f>
        <v>29009689</v>
      </c>
      <c r="I36" s="9"/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0</v>
      </c>
      <c r="G37" s="13">
        <f>SUM(G38:G46)</f>
        <v>24604598821</v>
      </c>
      <c r="H37" s="14"/>
      <c r="I37" s="9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0</v>
      </c>
      <c r="G39" s="12">
        <v>4838645556</v>
      </c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'Februari 1'!E54</f>
        <v>-90987000</v>
      </c>
      <c r="Q42" s="1">
        <f t="shared" si="0"/>
        <v>-90987000</v>
      </c>
      <c r="X42" s="1">
        <f t="shared" si="2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0</v>
      </c>
      <c r="G44" s="16">
        <v>-3879613340</v>
      </c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'Februari 1'!E58</f>
        <v>3306925</v>
      </c>
      <c r="Q45" s="1">
        <f t="shared" si="0"/>
        <v>3306925</v>
      </c>
      <c r="X45" s="1">
        <f t="shared" si="2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'Februari 1'!E59</f>
        <v>-3266925</v>
      </c>
      <c r="Q46" s="1">
        <f t="shared" si="0"/>
        <v>-3266925</v>
      </c>
      <c r="X46" s="1">
        <f t="shared" si="2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0</v>
      </c>
      <c r="G47" s="16">
        <f>SUM(G44:G46)</f>
        <v>-4223912500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24635159485</v>
      </c>
      <c r="F63" s="8">
        <f t="shared" si="3"/>
        <v>3990950</v>
      </c>
      <c r="G63" s="19">
        <f>SUM(G62,G61,G60,G56,G49,G37,G35)</f>
        <v>24639150435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23297415</v>
      </c>
      <c r="W67" s="1">
        <f t="shared" si="5"/>
        <v>23297415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178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-90987000</v>
      </c>
      <c r="W77" s="1">
        <f t="shared" si="5"/>
        <v>-90987000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4"/>
        <v>3306925</v>
      </c>
      <c r="W80" s="1">
        <f t="shared" si="5"/>
        <v>3306925</v>
      </c>
    </row>
    <row r="81" spans="1:23" ht="12.75" x14ac:dyDescent="0.2">
      <c r="J81" s="1">
        <f t="shared" si="4"/>
        <v>-3266925</v>
      </c>
      <c r="W81" s="1">
        <f t="shared" si="5"/>
        <v>-3266925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91"/>
  <sheetViews>
    <sheetView zoomScale="85" zoomScaleNormal="85" workbookViewId="0">
      <selection activeCell="W69" sqref="W69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37">
        <v>0</v>
      </c>
      <c r="Z6" s="141">
        <v>2</v>
      </c>
      <c r="AA6" s="36"/>
      <c r="AB6" s="139">
        <v>1</v>
      </c>
      <c r="AC6" s="13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145">
        <v>0</v>
      </c>
      <c r="F12" s="145">
        <v>0</v>
      </c>
      <c r="G12" s="145">
        <v>5</v>
      </c>
      <c r="H12" s="45"/>
      <c r="I12" s="145">
        <v>0</v>
      </c>
      <c r="J12" s="145">
        <v>1</v>
      </c>
      <c r="K12" s="45"/>
      <c r="L12" s="145">
        <v>0</v>
      </c>
      <c r="M12" s="145">
        <v>8</v>
      </c>
      <c r="N12" s="145">
        <v>0</v>
      </c>
      <c r="O12" s="145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138" t="s">
        <v>15</v>
      </c>
      <c r="C22" s="53" t="s">
        <v>27</v>
      </c>
      <c r="D22" s="54"/>
      <c r="E22" s="146"/>
      <c r="F22" s="146"/>
      <c r="G22" s="146"/>
      <c r="H22" s="146"/>
      <c r="I22" s="146"/>
      <c r="J22" s="286">
        <f>'Februari 1'!E34</f>
        <v>24635119485</v>
      </c>
      <c r="K22" s="287"/>
      <c r="L22" s="287"/>
      <c r="M22" s="287"/>
      <c r="N22" s="287"/>
      <c r="O22" s="287"/>
      <c r="P22" s="288"/>
      <c r="Q22" s="286">
        <f>J22</f>
        <v>24635119485</v>
      </c>
      <c r="R22" s="287"/>
      <c r="S22" s="287"/>
      <c r="T22" s="287"/>
      <c r="U22" s="287"/>
      <c r="V22" s="287"/>
      <c r="W22" s="288"/>
      <c r="X22" s="289">
        <f>J22</f>
        <v>24635119485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'Februari 1'!E35</f>
        <v>25018739</v>
      </c>
      <c r="K23" s="287"/>
      <c r="L23" s="287"/>
      <c r="M23" s="287"/>
      <c r="N23" s="287"/>
      <c r="O23" s="287"/>
      <c r="P23" s="288"/>
      <c r="Q23" s="286">
        <f t="shared" ref="Q23:Q50" si="0">J23</f>
        <v>25018739</v>
      </c>
      <c r="R23" s="287"/>
      <c r="S23" s="287"/>
      <c r="T23" s="287"/>
      <c r="U23" s="287"/>
      <c r="V23" s="287"/>
      <c r="W23" s="288"/>
      <c r="X23" s="289">
        <f>J23</f>
        <v>25018739</v>
      </c>
      <c r="Y23" s="290"/>
      <c r="Z23" s="290"/>
      <c r="AA23" s="290"/>
      <c r="AB23" s="290"/>
      <c r="AC23" s="291"/>
    </row>
    <row r="24" spans="2:29" ht="18.75" customHeight="1" x14ac:dyDescent="0.25">
      <c r="B24" s="137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'Februari 1'!E36</f>
        <v>25018739</v>
      </c>
      <c r="K24" s="311"/>
      <c r="L24" s="311"/>
      <c r="M24" s="311"/>
      <c r="N24" s="311"/>
      <c r="O24" s="311"/>
      <c r="P24" s="312"/>
      <c r="Q24" s="310">
        <f t="shared" si="0"/>
        <v>25018739</v>
      </c>
      <c r="R24" s="311"/>
      <c r="S24" s="311"/>
      <c r="T24" s="311"/>
      <c r="U24" s="311"/>
      <c r="V24" s="311"/>
      <c r="W24" s="312"/>
      <c r="X24" s="313">
        <f>J24</f>
        <v>25018739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'Februari 1'!E37</f>
        <v>24604598821</v>
      </c>
      <c r="K25" s="287"/>
      <c r="L25" s="287"/>
      <c r="M25" s="287"/>
      <c r="N25" s="287"/>
      <c r="O25" s="287"/>
      <c r="P25" s="288"/>
      <c r="Q25" s="286">
        <f t="shared" si="0"/>
        <v>24604598821</v>
      </c>
      <c r="R25" s="287"/>
      <c r="S25" s="287"/>
      <c r="T25" s="287"/>
      <c r="U25" s="287"/>
      <c r="V25" s="287"/>
      <c r="W25" s="288"/>
      <c r="X25" s="289">
        <f>J25</f>
        <v>24604598821</v>
      </c>
      <c r="Y25" s="290"/>
      <c r="Z25" s="290"/>
      <c r="AA25" s="290"/>
      <c r="AB25" s="290"/>
      <c r="AC25" s="291"/>
    </row>
    <row r="26" spans="2:29" ht="18.75" customHeight="1" x14ac:dyDescent="0.25">
      <c r="B26" s="137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'Februari 1'!E38</f>
        <v>13684259000</v>
      </c>
      <c r="K26" s="311"/>
      <c r="L26" s="311"/>
      <c r="M26" s="311"/>
      <c r="N26" s="311"/>
      <c r="O26" s="311"/>
      <c r="P26" s="312"/>
      <c r="Q26" s="310">
        <f t="shared" si="0"/>
        <v>13684259000</v>
      </c>
      <c r="R26" s="311"/>
      <c r="S26" s="311"/>
      <c r="T26" s="311"/>
      <c r="U26" s="311"/>
      <c r="V26" s="311"/>
      <c r="W26" s="312"/>
      <c r="X26" s="310">
        <f t="shared" ref="X26:X29" si="1">J26</f>
        <v>13684259000</v>
      </c>
      <c r="Y26" s="311"/>
      <c r="Z26" s="311"/>
      <c r="AA26" s="311"/>
      <c r="AB26" s="311"/>
      <c r="AC26" s="312"/>
    </row>
    <row r="27" spans="2:29" ht="18.75" customHeight="1" x14ac:dyDescent="0.25">
      <c r="B27" s="137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'Februari 1'!E39</f>
        <v>4838645556</v>
      </c>
      <c r="K27" s="311"/>
      <c r="L27" s="311"/>
      <c r="M27" s="311"/>
      <c r="N27" s="311"/>
      <c r="O27" s="311"/>
      <c r="P27" s="312"/>
      <c r="Q27" s="310">
        <f t="shared" si="0"/>
        <v>4838645556</v>
      </c>
      <c r="R27" s="311"/>
      <c r="S27" s="311"/>
      <c r="T27" s="311"/>
      <c r="U27" s="311"/>
      <c r="V27" s="311"/>
      <c r="W27" s="312"/>
      <c r="X27" s="310">
        <f t="shared" si="1"/>
        <v>4838645556</v>
      </c>
      <c r="Y27" s="311"/>
      <c r="Z27" s="311"/>
      <c r="AA27" s="311"/>
      <c r="AB27" s="311"/>
      <c r="AC27" s="312"/>
    </row>
    <row r="28" spans="2:29" ht="18.75" customHeight="1" x14ac:dyDescent="0.25">
      <c r="B28" s="137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'Februari 1'!E44</f>
        <v>-3879613340</v>
      </c>
      <c r="K28" s="311"/>
      <c r="L28" s="311"/>
      <c r="M28" s="311"/>
      <c r="N28" s="311"/>
      <c r="O28" s="311"/>
      <c r="P28" s="312"/>
      <c r="Q28" s="310">
        <f t="shared" si="0"/>
        <v>-3879613340</v>
      </c>
      <c r="R28" s="311"/>
      <c r="S28" s="311"/>
      <c r="T28" s="311"/>
      <c r="U28" s="311"/>
      <c r="V28" s="311"/>
      <c r="W28" s="312"/>
      <c r="X28" s="310">
        <f t="shared" si="1"/>
        <v>-3879613340</v>
      </c>
      <c r="Y28" s="311"/>
      <c r="Z28" s="311"/>
      <c r="AA28" s="311"/>
      <c r="AB28" s="311"/>
      <c r="AC28" s="312"/>
    </row>
    <row r="29" spans="2:29" ht="18.75" customHeight="1" x14ac:dyDescent="0.25">
      <c r="B29" s="137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'Februari 1'!E40</f>
        <v>10067719000</v>
      </c>
      <c r="K29" s="311"/>
      <c r="L29" s="311"/>
      <c r="M29" s="311"/>
      <c r="N29" s="311"/>
      <c r="O29" s="311"/>
      <c r="P29" s="312"/>
      <c r="Q29" s="310">
        <f t="shared" si="0"/>
        <v>10067719000</v>
      </c>
      <c r="R29" s="311"/>
      <c r="S29" s="311"/>
      <c r="T29" s="311"/>
      <c r="U29" s="311"/>
      <c r="V29" s="311"/>
      <c r="W29" s="312"/>
      <c r="X29" s="310">
        <f t="shared" si="1"/>
        <v>10067719000</v>
      </c>
      <c r="Y29" s="311"/>
      <c r="Z29" s="311"/>
      <c r="AA29" s="311"/>
      <c r="AB29" s="311"/>
      <c r="AC29" s="312"/>
    </row>
    <row r="30" spans="2:29" ht="18.75" customHeight="1" x14ac:dyDescent="0.25">
      <c r="B30" s="137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'Februari 1'!E45</f>
        <v>-336027887</v>
      </c>
      <c r="K30" s="311"/>
      <c r="L30" s="311"/>
      <c r="M30" s="311"/>
      <c r="N30" s="311"/>
      <c r="O30" s="311"/>
      <c r="P30" s="312"/>
      <c r="Q30" s="310">
        <f t="shared" si="0"/>
        <v>-336027887</v>
      </c>
      <c r="R30" s="311"/>
      <c r="S30" s="311"/>
      <c r="T30" s="311"/>
      <c r="U30" s="311"/>
      <c r="V30" s="311"/>
      <c r="W30" s="312"/>
      <c r="X30" s="310">
        <f>J30</f>
        <v>-336027887</v>
      </c>
      <c r="Y30" s="311"/>
      <c r="Z30" s="311"/>
      <c r="AA30" s="311"/>
      <c r="AB30" s="311"/>
      <c r="AC30" s="312"/>
    </row>
    <row r="31" spans="2:29" ht="18.75" customHeight="1" x14ac:dyDescent="0.25">
      <c r="B31" s="137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'Februari 1'!E41</f>
        <v>151640000</v>
      </c>
      <c r="K31" s="311"/>
      <c r="L31" s="311"/>
      <c r="M31" s="311"/>
      <c r="N31" s="311"/>
      <c r="O31" s="311"/>
      <c r="P31" s="312"/>
      <c r="Q31" s="310">
        <f t="shared" si="0"/>
        <v>151640000</v>
      </c>
      <c r="R31" s="311"/>
      <c r="S31" s="311"/>
      <c r="T31" s="311"/>
      <c r="U31" s="311"/>
      <c r="V31" s="311"/>
      <c r="W31" s="312"/>
      <c r="X31" s="310">
        <f>J31</f>
        <v>151640000</v>
      </c>
      <c r="Y31" s="311"/>
      <c r="Z31" s="311"/>
      <c r="AA31" s="311"/>
      <c r="AB31" s="311"/>
      <c r="AC31" s="312"/>
    </row>
    <row r="32" spans="2:29" ht="18.75" customHeight="1" x14ac:dyDescent="0.25">
      <c r="B32" s="137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'Februari 1'!E46</f>
        <v>-8271273</v>
      </c>
      <c r="K32" s="311"/>
      <c r="L32" s="311"/>
      <c r="M32" s="311"/>
      <c r="N32" s="311"/>
      <c r="O32" s="311"/>
      <c r="P32" s="312"/>
      <c r="Q32" s="310">
        <f t="shared" si="0"/>
        <v>-8271273</v>
      </c>
      <c r="R32" s="311"/>
      <c r="S32" s="311"/>
      <c r="T32" s="311"/>
      <c r="U32" s="311"/>
      <c r="V32" s="311"/>
      <c r="W32" s="312"/>
      <c r="X32" s="310">
        <f t="shared" ref="X32:X50" si="2">J32</f>
        <v>-8271273</v>
      </c>
      <c r="Y32" s="311"/>
      <c r="Z32" s="311"/>
      <c r="AA32" s="311"/>
      <c r="AB32" s="311"/>
      <c r="AC32" s="312"/>
    </row>
    <row r="33" spans="2:29" ht="18.75" customHeight="1" x14ac:dyDescent="0.25">
      <c r="B33" s="137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'Februari 1'!E42</f>
        <v>86247765</v>
      </c>
      <c r="K33" s="311"/>
      <c r="L33" s="311"/>
      <c r="M33" s="311"/>
      <c r="N33" s="311"/>
      <c r="O33" s="311"/>
      <c r="P33" s="312"/>
      <c r="Q33" s="310">
        <f t="shared" si="0"/>
        <v>86247765</v>
      </c>
      <c r="R33" s="311"/>
      <c r="S33" s="311"/>
      <c r="T33" s="311"/>
      <c r="U33" s="311"/>
      <c r="V33" s="311"/>
      <c r="W33" s="312"/>
      <c r="X33" s="310">
        <f t="shared" si="2"/>
        <v>86247765</v>
      </c>
      <c r="Y33" s="311"/>
      <c r="Z33" s="311"/>
      <c r="AA33" s="311"/>
      <c r="AB33" s="311"/>
      <c r="AC33" s="312"/>
    </row>
    <row r="34" spans="2:29" ht="18.75" customHeight="1" x14ac:dyDescent="0.25">
      <c r="B34" s="137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'Februari 1'!E47</f>
        <v>-4223912500</v>
      </c>
      <c r="K34" s="311"/>
      <c r="L34" s="311"/>
      <c r="M34" s="311"/>
      <c r="N34" s="311"/>
      <c r="O34" s="311"/>
      <c r="P34" s="312"/>
      <c r="Q34" s="310">
        <f t="shared" si="0"/>
        <v>-4223912500</v>
      </c>
      <c r="R34" s="311"/>
      <c r="S34" s="311"/>
      <c r="T34" s="311"/>
      <c r="U34" s="311"/>
      <c r="V34" s="311"/>
      <c r="W34" s="312"/>
      <c r="X34" s="310">
        <f t="shared" si="2"/>
        <v>-4223912500</v>
      </c>
      <c r="Y34" s="311"/>
      <c r="Z34" s="311"/>
      <c r="AA34" s="311"/>
      <c r="AB34" s="311"/>
      <c r="AC34" s="312"/>
    </row>
    <row r="35" spans="2:29" ht="18.75" customHeight="1" x14ac:dyDescent="0.25">
      <c r="B35" s="137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'Februari 1'!E43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>
        <f t="shared" si="2"/>
        <v>0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>
        <v>665877207</v>
      </c>
      <c r="K36" s="287"/>
      <c r="L36" s="287"/>
      <c r="M36" s="287"/>
      <c r="N36" s="287"/>
      <c r="O36" s="287"/>
      <c r="P36" s="288"/>
      <c r="Q36" s="286">
        <f t="shared" si="0"/>
        <v>665877207</v>
      </c>
      <c r="R36" s="287"/>
      <c r="S36" s="287"/>
      <c r="T36" s="287"/>
      <c r="U36" s="287"/>
      <c r="V36" s="287"/>
      <c r="W36" s="288"/>
      <c r="X36" s="289">
        <f t="shared" si="2"/>
        <v>665877207</v>
      </c>
      <c r="Y36" s="290"/>
      <c r="Z36" s="290"/>
      <c r="AA36" s="290"/>
      <c r="AB36" s="290"/>
      <c r="AC36" s="291"/>
    </row>
    <row r="37" spans="2:29" ht="18.75" customHeight="1" x14ac:dyDescent="0.25">
      <c r="B37" s="137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137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137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'Februari 1'!E51</f>
        <v>15838220</v>
      </c>
      <c r="K39" s="311"/>
      <c r="L39" s="311"/>
      <c r="M39" s="311"/>
      <c r="N39" s="311"/>
      <c r="O39" s="311"/>
      <c r="P39" s="312"/>
      <c r="Q39" s="310">
        <f t="shared" si="0"/>
        <v>15838220</v>
      </c>
      <c r="R39" s="311"/>
      <c r="S39" s="311"/>
      <c r="T39" s="311"/>
      <c r="U39" s="311"/>
      <c r="V39" s="311"/>
      <c r="W39" s="312"/>
      <c r="X39" s="310">
        <f t="shared" si="2"/>
        <v>15838220</v>
      </c>
      <c r="Y39" s="311"/>
      <c r="Z39" s="311"/>
      <c r="AA39" s="311"/>
      <c r="AB39" s="311"/>
      <c r="AC39" s="312"/>
    </row>
    <row r="40" spans="2:29" ht="18.75" customHeight="1" x14ac:dyDescent="0.25">
      <c r="B40" s="137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'Februari 1'!E53</f>
        <v>-13364110</v>
      </c>
      <c r="K40" s="311"/>
      <c r="L40" s="311"/>
      <c r="M40" s="311"/>
      <c r="N40" s="311"/>
      <c r="O40" s="311"/>
      <c r="P40" s="312"/>
      <c r="Q40" s="310">
        <f t="shared" si="0"/>
        <v>-13364110</v>
      </c>
      <c r="R40" s="311"/>
      <c r="S40" s="311"/>
      <c r="T40" s="311"/>
      <c r="U40" s="311"/>
      <c r="V40" s="311"/>
      <c r="W40" s="312"/>
      <c r="X40" s="310">
        <f t="shared" si="2"/>
        <v>-13364110</v>
      </c>
      <c r="Y40" s="311"/>
      <c r="Z40" s="311"/>
      <c r="AA40" s="311"/>
      <c r="AB40" s="311"/>
      <c r="AC40" s="312"/>
    </row>
    <row r="41" spans="2:29" ht="18.75" customHeight="1" x14ac:dyDescent="0.25">
      <c r="B41" s="137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'Februari 1'!E52</f>
        <v>94014815</v>
      </c>
      <c r="K41" s="311"/>
      <c r="L41" s="311"/>
      <c r="M41" s="311"/>
      <c r="N41" s="311"/>
      <c r="O41" s="311"/>
      <c r="P41" s="312"/>
      <c r="Q41" s="310">
        <f t="shared" si="0"/>
        <v>94014815</v>
      </c>
      <c r="R41" s="311"/>
      <c r="S41" s="311"/>
      <c r="T41" s="311"/>
      <c r="U41" s="311"/>
      <c r="V41" s="311"/>
      <c r="W41" s="312"/>
      <c r="X41" s="310">
        <f t="shared" si="2"/>
        <v>94014815</v>
      </c>
      <c r="Y41" s="311"/>
      <c r="Z41" s="311"/>
      <c r="AA41" s="311"/>
      <c r="AB41" s="311"/>
      <c r="AC41" s="312"/>
    </row>
    <row r="42" spans="2:29" ht="18.75" customHeight="1" x14ac:dyDescent="0.25">
      <c r="B42" s="137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'Februari 1'!E54</f>
        <v>-90987000</v>
      </c>
      <c r="K42" s="311"/>
      <c r="L42" s="311"/>
      <c r="M42" s="311"/>
      <c r="N42" s="311"/>
      <c r="O42" s="311"/>
      <c r="P42" s="312"/>
      <c r="Q42" s="310">
        <f t="shared" si="0"/>
        <v>-90987000</v>
      </c>
      <c r="R42" s="311"/>
      <c r="S42" s="311"/>
      <c r="T42" s="311"/>
      <c r="U42" s="311"/>
      <c r="V42" s="311"/>
      <c r="W42" s="312"/>
      <c r="X42" s="310">
        <f t="shared" si="2"/>
        <v>-90987000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'Februari 1'!E58</f>
        <v>3306925</v>
      </c>
      <c r="K45" s="311"/>
      <c r="L45" s="311"/>
      <c r="M45" s="311"/>
      <c r="N45" s="311"/>
      <c r="O45" s="311"/>
      <c r="P45" s="312"/>
      <c r="Q45" s="286">
        <f t="shared" si="0"/>
        <v>3306925</v>
      </c>
      <c r="R45" s="287"/>
      <c r="S45" s="287"/>
      <c r="T45" s="287"/>
      <c r="U45" s="287"/>
      <c r="V45" s="287"/>
      <c r="W45" s="288"/>
      <c r="X45" s="289">
        <f t="shared" si="2"/>
        <v>3306925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'Februari 1'!E59</f>
        <v>-3266925</v>
      </c>
      <c r="K46" s="311"/>
      <c r="L46" s="311"/>
      <c r="M46" s="311"/>
      <c r="N46" s="311"/>
      <c r="O46" s="311"/>
      <c r="P46" s="312"/>
      <c r="Q46" s="310">
        <f t="shared" si="0"/>
        <v>-3266925</v>
      </c>
      <c r="R46" s="311"/>
      <c r="S46" s="311"/>
      <c r="T46" s="311"/>
      <c r="U46" s="311"/>
      <c r="V46" s="311"/>
      <c r="W46" s="312"/>
      <c r="X46" s="310">
        <f t="shared" si="2"/>
        <v>-3266925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24635119485</v>
      </c>
      <c r="K50" s="317"/>
      <c r="L50" s="317"/>
      <c r="M50" s="317"/>
      <c r="N50" s="317"/>
      <c r="O50" s="317"/>
      <c r="P50" s="318"/>
      <c r="Q50" s="286">
        <f t="shared" si="0"/>
        <v>24635119485</v>
      </c>
      <c r="R50" s="287"/>
      <c r="S50" s="287"/>
      <c r="T50" s="287"/>
      <c r="U50" s="287"/>
      <c r="V50" s="287"/>
      <c r="W50" s="288"/>
      <c r="X50" s="319">
        <f t="shared" si="2"/>
        <v>24635119485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144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138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24635119485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143"/>
      <c r="W57" s="341">
        <f>J57</f>
        <v>24635119485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25018739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25018739</v>
      </c>
      <c r="X58" s="339"/>
      <c r="Y58" s="339"/>
      <c r="Z58" s="339"/>
      <c r="AA58" s="339"/>
      <c r="AB58" s="339"/>
      <c r="AC58" s="340"/>
    </row>
    <row r="59" spans="2:29" x14ac:dyDescent="0.25">
      <c r="B59" s="137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25018739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25018739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24604598821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24604598821</v>
      </c>
      <c r="X60" s="339"/>
      <c r="Y60" s="339"/>
      <c r="Z60" s="339"/>
      <c r="AA60" s="339"/>
      <c r="AB60" s="339"/>
      <c r="AC60" s="340"/>
    </row>
    <row r="61" spans="2:29" x14ac:dyDescent="0.25">
      <c r="B61" s="137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13684259000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13684259000</v>
      </c>
      <c r="X61" s="354"/>
      <c r="Y61" s="354"/>
      <c r="Z61" s="354"/>
      <c r="AA61" s="354"/>
      <c r="AB61" s="354"/>
      <c r="AC61" s="355"/>
    </row>
    <row r="62" spans="2:29" x14ac:dyDescent="0.25">
      <c r="B62" s="137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4838645556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4838645556</v>
      </c>
      <c r="X62" s="354"/>
      <c r="Y62" s="354"/>
      <c r="Z62" s="354"/>
      <c r="AA62" s="354"/>
      <c r="AB62" s="354"/>
      <c r="AC62" s="355"/>
    </row>
    <row r="63" spans="2:29" x14ac:dyDescent="0.25">
      <c r="B63" s="137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-3879613340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-3879613340</v>
      </c>
      <c r="X63" s="354"/>
      <c r="Y63" s="354"/>
      <c r="Z63" s="354"/>
      <c r="AA63" s="354"/>
      <c r="AB63" s="354"/>
      <c r="AC63" s="355"/>
    </row>
    <row r="64" spans="2:29" x14ac:dyDescent="0.25">
      <c r="B64" s="137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10067719000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10067719000</v>
      </c>
      <c r="X64" s="354"/>
      <c r="Y64" s="354"/>
      <c r="Z64" s="354"/>
      <c r="AA64" s="354"/>
      <c r="AB64" s="354"/>
      <c r="AC64" s="355"/>
    </row>
    <row r="65" spans="2:29" x14ac:dyDescent="0.25">
      <c r="B65" s="137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-336027887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-336027887</v>
      </c>
      <c r="X65" s="354"/>
      <c r="Y65" s="354"/>
      <c r="Z65" s="354"/>
      <c r="AA65" s="354"/>
      <c r="AB65" s="354"/>
      <c r="AC65" s="355"/>
    </row>
    <row r="66" spans="2:29" x14ac:dyDescent="0.25">
      <c r="B66" s="137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151640000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151640000</v>
      </c>
      <c r="X66" s="354"/>
      <c r="Y66" s="354"/>
      <c r="Z66" s="354"/>
      <c r="AA66" s="354"/>
      <c r="AB66" s="354"/>
      <c r="AC66" s="355"/>
    </row>
    <row r="67" spans="2:29" x14ac:dyDescent="0.25">
      <c r="B67" s="137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-8271273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-8271273</v>
      </c>
      <c r="X67" s="354"/>
      <c r="Y67" s="354"/>
      <c r="Z67" s="354"/>
      <c r="AA67" s="354"/>
      <c r="AB67" s="354"/>
      <c r="AC67" s="355"/>
    </row>
    <row r="68" spans="2:29" x14ac:dyDescent="0.25">
      <c r="B68" s="137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86247765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86247765</v>
      </c>
      <c r="X68" s="354"/>
      <c r="Y68" s="354"/>
      <c r="Z68" s="354"/>
      <c r="AA68" s="354"/>
      <c r="AB68" s="354"/>
      <c r="AC68" s="355"/>
    </row>
    <row r="69" spans="2:29" x14ac:dyDescent="0.25">
      <c r="B69" s="137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-4223912500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-4223912500</v>
      </c>
      <c r="X69" s="354"/>
      <c r="Y69" s="354"/>
      <c r="Z69" s="354"/>
      <c r="AA69" s="354"/>
      <c r="AB69" s="354"/>
      <c r="AC69" s="355"/>
    </row>
    <row r="70" spans="2:29" x14ac:dyDescent="0.25">
      <c r="B70" s="137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665877207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665877207</v>
      </c>
      <c r="X71" s="339"/>
      <c r="Y71" s="339"/>
      <c r="Z71" s="339"/>
      <c r="AA71" s="339"/>
      <c r="AB71" s="339"/>
      <c r="AC71" s="340"/>
    </row>
    <row r="72" spans="2:29" x14ac:dyDescent="0.25">
      <c r="B72" s="137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137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137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15838220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15838220</v>
      </c>
      <c r="X74" s="354"/>
      <c r="Y74" s="354"/>
      <c r="Z74" s="354"/>
      <c r="AA74" s="354"/>
      <c r="AB74" s="354"/>
      <c r="AC74" s="355"/>
    </row>
    <row r="75" spans="2:29" x14ac:dyDescent="0.25">
      <c r="B75" s="137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-13364110</v>
      </c>
      <c r="K75" s="354"/>
      <c r="L75" s="354"/>
      <c r="M75" s="354"/>
      <c r="N75" s="355"/>
      <c r="O75" s="139"/>
      <c r="P75" s="140"/>
      <c r="Q75" s="140"/>
      <c r="R75" s="141"/>
      <c r="S75" s="357">
        <v>0</v>
      </c>
      <c r="T75" s="358"/>
      <c r="U75" s="358"/>
      <c r="V75" s="359"/>
      <c r="W75" s="356">
        <f t="shared" si="4"/>
        <v>-13364110</v>
      </c>
      <c r="X75" s="354"/>
      <c r="Y75" s="354"/>
      <c r="Z75" s="354"/>
      <c r="AA75" s="354"/>
      <c r="AB75" s="354"/>
      <c r="AC75" s="355"/>
    </row>
    <row r="76" spans="2:29" x14ac:dyDescent="0.25">
      <c r="B76" s="137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94014815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94014815</v>
      </c>
      <c r="X76" s="354"/>
      <c r="Y76" s="354"/>
      <c r="Z76" s="354"/>
      <c r="AA76" s="354"/>
      <c r="AB76" s="354"/>
      <c r="AC76" s="355"/>
    </row>
    <row r="77" spans="2:29" x14ac:dyDescent="0.25">
      <c r="B77" s="137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-90987000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-90987000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3306925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3306925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-3266925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-3266925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24635119485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24635119485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87"/>
  <sheetViews>
    <sheetView topLeftCell="A85" zoomScaleNormal="100" workbookViewId="0">
      <selection activeCell="W69" sqref="W6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151"/>
      <c r="K6" s="152"/>
      <c r="L6" s="153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/>
      <c r="K10" s="382"/>
      <c r="L10" s="383"/>
      <c r="M10" s="382"/>
      <c r="N10" s="382"/>
      <c r="O10" s="382"/>
      <c r="P10" s="382"/>
      <c r="Q10" s="381"/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0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152"/>
      <c r="N16" s="152"/>
      <c r="O16" s="152"/>
      <c r="P16" s="152"/>
      <c r="Q16" s="381">
        <f t="shared" ref="Q16:Q18" si="1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1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1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157"/>
      <c r="N19" s="157"/>
      <c r="O19" s="157"/>
      <c r="P19" s="157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157"/>
      <c r="N20" s="157"/>
      <c r="O20" s="157"/>
      <c r="P20" s="157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147" t="s">
        <v>113</v>
      </c>
      <c r="C25" s="148"/>
      <c r="D25" s="95" t="s">
        <v>114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9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150"/>
      <c r="K26" s="150"/>
      <c r="L26" s="150"/>
      <c r="M26" s="150"/>
      <c r="N26" s="150"/>
      <c r="O26" s="150"/>
      <c r="P26" s="150"/>
      <c r="Q26" s="150"/>
      <c r="R26" s="150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36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142"/>
      <c r="N30" s="142"/>
      <c r="O30" s="142"/>
      <c r="P30" s="125"/>
      <c r="Q30" s="68"/>
      <c r="R30" s="142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88"/>
      <c r="N31" s="388"/>
      <c r="O31" s="388"/>
      <c r="P31" s="388"/>
      <c r="Q31" s="389"/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55"/>
      <c r="N32" s="155"/>
      <c r="O32" s="155"/>
      <c r="P32" s="155"/>
      <c r="Q32" s="156"/>
      <c r="R32" s="157"/>
      <c r="S32" s="158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54"/>
      <c r="N33" s="154"/>
      <c r="O33" s="154"/>
      <c r="P33" s="154"/>
      <c r="Q33" s="381"/>
      <c r="R33" s="382"/>
      <c r="S33" s="383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19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19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19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/>
      <c r="K43" s="403"/>
      <c r="L43" s="404"/>
      <c r="M43" s="391"/>
      <c r="N43" s="391"/>
      <c r="O43" s="391"/>
      <c r="P43" s="391"/>
      <c r="Q43" s="405"/>
      <c r="R43" s="406"/>
      <c r="S43" s="407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154"/>
      <c r="N44" s="154"/>
      <c r="O44" s="154"/>
      <c r="P44" s="154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54"/>
      <c r="N45" s="154"/>
      <c r="O45" s="154"/>
      <c r="P45" s="154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154"/>
      <c r="N46" s="154"/>
      <c r="O46" s="154"/>
      <c r="P46" s="154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154"/>
      <c r="N47" s="154"/>
      <c r="O47" s="154"/>
      <c r="P47" s="154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190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91"/>
  <sheetViews>
    <sheetView topLeftCell="A64" zoomScaleNormal="100" workbookViewId="0">
      <selection activeCell="F87" sqref="F87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1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151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154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155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158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142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10</v>
      </c>
    </row>
    <row r="19" spans="2:24" ht="12.75" x14ac:dyDescent="0.2">
      <c r="C19" s="1" t="s">
        <v>5</v>
      </c>
      <c r="E19" s="1" t="s">
        <v>145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156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157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176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5" t="s">
        <v>19</v>
      </c>
      <c r="F32" s="5" t="s">
        <v>20</v>
      </c>
      <c r="G32" s="5" t="s">
        <v>21</v>
      </c>
      <c r="H32" s="9">
        <v>17082215</v>
      </c>
      <c r="I32" s="9">
        <v>3389024</v>
      </c>
      <c r="J32" s="9">
        <v>21362715</v>
      </c>
      <c r="K32" s="9">
        <v>3656024</v>
      </c>
      <c r="Q32" s="1">
        <f t="shared" si="0"/>
        <v>21362715</v>
      </c>
      <c r="X32" s="1">
        <f t="shared" ref="X32:X34" si="2">J32</f>
        <v>21362715</v>
      </c>
    </row>
    <row r="33" spans="2:24" ht="12.75" x14ac:dyDescent="0.2">
      <c r="B33" s="6" t="s">
        <v>22</v>
      </c>
      <c r="C33" s="263" t="s">
        <v>23</v>
      </c>
      <c r="D33" s="264"/>
      <c r="E33" s="6" t="s">
        <v>24</v>
      </c>
      <c r="F33" s="6" t="s">
        <v>25</v>
      </c>
      <c r="G33" s="7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5" t="s">
        <v>15</v>
      </c>
      <c r="C34" s="265" t="s">
        <v>27</v>
      </c>
      <c r="D34" s="265"/>
      <c r="E34" s="135">
        <f>SUM(E37,E35,E49)</f>
        <v>24630571985</v>
      </c>
      <c r="F34" s="8">
        <f>G34-E34</f>
        <v>4547500</v>
      </c>
      <c r="G34" s="135">
        <f>SUM(G35,G37,G49)</f>
        <v>24635119485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20471239</v>
      </c>
      <c r="F35" s="8">
        <f t="shared" ref="F35:F63" si="3">G35-E35</f>
        <v>4547500</v>
      </c>
      <c r="G35" s="133">
        <f>SUM(G36)</f>
        <v>25018739</v>
      </c>
      <c r="I35" s="9"/>
      <c r="Q35" s="1">
        <f t="shared" si="0"/>
        <v>0</v>
      </c>
      <c r="X35" s="1">
        <f t="shared" ref="X35:X40" si="4">J35</f>
        <v>0</v>
      </c>
    </row>
    <row r="36" spans="2:24" ht="12.75" x14ac:dyDescent="0.2">
      <c r="B36" s="11"/>
      <c r="C36" s="11">
        <v>1</v>
      </c>
      <c r="D36" s="11" t="s">
        <v>30</v>
      </c>
      <c r="E36" s="134">
        <f>SUM(H32:I32)</f>
        <v>20471239</v>
      </c>
      <c r="F36" s="8">
        <f>G36-E36</f>
        <v>4547500</v>
      </c>
      <c r="G36" s="134">
        <f>SUM(J32:K32)</f>
        <v>25018739</v>
      </c>
      <c r="I36" s="9"/>
      <c r="Q36" s="1">
        <f t="shared" si="0"/>
        <v>0</v>
      </c>
      <c r="X36" s="1">
        <f t="shared" si="4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24604598821</v>
      </c>
      <c r="F37" s="8">
        <f t="shared" si="3"/>
        <v>0</v>
      </c>
      <c r="G37" s="13">
        <f>SUM(G38:G46)</f>
        <v>24604598821</v>
      </c>
      <c r="H37" s="14"/>
      <c r="I37" s="9"/>
      <c r="Q37" s="1">
        <f t="shared" si="0"/>
        <v>0</v>
      </c>
      <c r="X37" s="1">
        <f t="shared" si="4"/>
        <v>0</v>
      </c>
    </row>
    <row r="38" spans="2:24" ht="12.75" x14ac:dyDescent="0.2">
      <c r="B38" s="11"/>
      <c r="C38" s="11">
        <v>1</v>
      </c>
      <c r="D38" s="11" t="s">
        <v>33</v>
      </c>
      <c r="E38" s="12">
        <v>13684259000</v>
      </c>
      <c r="F38" s="8">
        <f t="shared" si="3"/>
        <v>0</v>
      </c>
      <c r="G38" s="12">
        <v>13684259000</v>
      </c>
      <c r="I38" s="15"/>
      <c r="Q38" s="1">
        <f t="shared" si="0"/>
        <v>0</v>
      </c>
      <c r="X38" s="1">
        <f t="shared" si="4"/>
        <v>0</v>
      </c>
    </row>
    <row r="39" spans="2:24" ht="12.75" x14ac:dyDescent="0.2">
      <c r="B39" s="11"/>
      <c r="C39" s="11">
        <v>2</v>
      </c>
      <c r="D39" s="11" t="s">
        <v>34</v>
      </c>
      <c r="E39" s="12">
        <v>4838645556</v>
      </c>
      <c r="F39" s="8">
        <f t="shared" si="3"/>
        <v>0</v>
      </c>
      <c r="G39" s="12">
        <v>4838645556</v>
      </c>
      <c r="Q39" s="1">
        <f t="shared" si="0"/>
        <v>0</v>
      </c>
      <c r="X39" s="1">
        <f t="shared" si="4"/>
        <v>0</v>
      </c>
    </row>
    <row r="40" spans="2:24" ht="12.75" x14ac:dyDescent="0.2">
      <c r="B40" s="11"/>
      <c r="C40" s="11">
        <v>3</v>
      </c>
      <c r="D40" s="11" t="s">
        <v>35</v>
      </c>
      <c r="E40" s="12">
        <v>10067719000</v>
      </c>
      <c r="F40" s="8">
        <f t="shared" si="3"/>
        <v>0</v>
      </c>
      <c r="G40" s="12">
        <v>10067719000</v>
      </c>
      <c r="Q40" s="1">
        <f t="shared" si="0"/>
        <v>0</v>
      </c>
      <c r="X40" s="1">
        <f t="shared" si="4"/>
        <v>0</v>
      </c>
    </row>
    <row r="41" spans="2:24" ht="12.75" x14ac:dyDescent="0.2">
      <c r="B41" s="11"/>
      <c r="C41" s="11">
        <v>4</v>
      </c>
      <c r="D41" s="11" t="s">
        <v>36</v>
      </c>
      <c r="E41" s="12">
        <v>151640000</v>
      </c>
      <c r="F41" s="8">
        <f t="shared" si="3"/>
        <v>0</v>
      </c>
      <c r="G41" s="12">
        <v>151640000</v>
      </c>
      <c r="Q41" s="1">
        <f t="shared" si="0"/>
        <v>0</v>
      </c>
      <c r="X41" s="1">
        <f t="shared" ref="X41:X50" si="5">J41</f>
        <v>0</v>
      </c>
    </row>
    <row r="42" spans="2:24" ht="12.75" x14ac:dyDescent="0.2">
      <c r="B42" s="11"/>
      <c r="C42" s="11">
        <v>5</v>
      </c>
      <c r="D42" s="11" t="s">
        <v>37</v>
      </c>
      <c r="E42" s="12">
        <v>86247765</v>
      </c>
      <c r="F42" s="8">
        <f t="shared" si="3"/>
        <v>0</v>
      </c>
      <c r="G42" s="12">
        <v>86247765</v>
      </c>
      <c r="J42" s="159">
        <f>'Januari 1'!E54</f>
        <v>-90987000</v>
      </c>
      <c r="Q42" s="1">
        <f t="shared" si="0"/>
        <v>-90987000</v>
      </c>
      <c r="X42" s="1">
        <f t="shared" si="5"/>
        <v>-90987000</v>
      </c>
    </row>
    <row r="43" spans="2:24" ht="12.75" x14ac:dyDescent="0.2">
      <c r="B43" s="11"/>
      <c r="C43" s="11">
        <v>6</v>
      </c>
      <c r="D43" s="11" t="s">
        <v>38</v>
      </c>
      <c r="E43" s="16">
        <v>0</v>
      </c>
      <c r="F43" s="8">
        <f t="shared" si="3"/>
        <v>0</v>
      </c>
      <c r="G43" s="16">
        <v>0</v>
      </c>
      <c r="Q43" s="1">
        <f t="shared" si="0"/>
        <v>0</v>
      </c>
      <c r="X43" s="1">
        <f t="shared" si="5"/>
        <v>0</v>
      </c>
    </row>
    <row r="44" spans="2:24" ht="12.75" x14ac:dyDescent="0.2">
      <c r="B44" s="11"/>
      <c r="C44" s="11">
        <v>7</v>
      </c>
      <c r="D44" s="11" t="s">
        <v>39</v>
      </c>
      <c r="E44" s="16">
        <v>-3879613340</v>
      </c>
      <c r="F44" s="8">
        <f t="shared" si="3"/>
        <v>0</v>
      </c>
      <c r="G44" s="16">
        <v>-3879613340</v>
      </c>
      <c r="Q44" s="1">
        <f t="shared" si="0"/>
        <v>0</v>
      </c>
      <c r="X44" s="1">
        <f t="shared" si="5"/>
        <v>0</v>
      </c>
    </row>
    <row r="45" spans="2:24" ht="12.75" x14ac:dyDescent="0.2">
      <c r="B45" s="11"/>
      <c r="C45" s="11">
        <v>8</v>
      </c>
      <c r="D45" s="11" t="s">
        <v>40</v>
      </c>
      <c r="E45" s="16">
        <v>-336027887</v>
      </c>
      <c r="F45" s="8">
        <f t="shared" si="3"/>
        <v>0</v>
      </c>
      <c r="G45" s="16">
        <v>-336027887</v>
      </c>
      <c r="J45" s="159">
        <f>'Januari 1'!E58</f>
        <v>3306925</v>
      </c>
      <c r="Q45" s="1">
        <f t="shared" si="0"/>
        <v>3306925</v>
      </c>
      <c r="X45" s="1">
        <f t="shared" si="5"/>
        <v>3306925</v>
      </c>
    </row>
    <row r="46" spans="2:24" ht="12.75" x14ac:dyDescent="0.2">
      <c r="B46" s="11"/>
      <c r="C46" s="11">
        <v>9</v>
      </c>
      <c r="D46" s="11" t="s">
        <v>41</v>
      </c>
      <c r="E46" s="16">
        <v>-8271273</v>
      </c>
      <c r="F46" s="8">
        <f t="shared" si="3"/>
        <v>0</v>
      </c>
      <c r="G46" s="16">
        <v>-8271273</v>
      </c>
      <c r="J46" s="159">
        <f>'Januari 1'!E59</f>
        <v>-3266925</v>
      </c>
      <c r="Q46" s="1">
        <f t="shared" si="0"/>
        <v>-3266925</v>
      </c>
      <c r="X46" s="1">
        <f t="shared" si="5"/>
        <v>-3266925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-4223912500</v>
      </c>
      <c r="F47" s="8">
        <f t="shared" si="3"/>
        <v>0</v>
      </c>
      <c r="G47" s="16">
        <f>SUM(G44:G46)</f>
        <v>-4223912500</v>
      </c>
      <c r="Q47" s="1">
        <f t="shared" ref="Q47:Q49" si="6">J47</f>
        <v>0</v>
      </c>
      <c r="X47" s="1">
        <f t="shared" si="5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6"/>
        <v>0</v>
      </c>
      <c r="X48" s="1">
        <f t="shared" si="5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5501925</v>
      </c>
      <c r="F49" s="8">
        <f t="shared" si="3"/>
        <v>0</v>
      </c>
      <c r="G49" s="13">
        <f>SUM(G50:G54)</f>
        <v>5501925</v>
      </c>
      <c r="J49" s="1">
        <v>0</v>
      </c>
      <c r="Q49" s="1">
        <f t="shared" si="6"/>
        <v>0</v>
      </c>
      <c r="X49" s="1">
        <f t="shared" si="5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5"/>
        <v>0</v>
      </c>
    </row>
    <row r="51" spans="2:24" ht="12.75" x14ac:dyDescent="0.2">
      <c r="B51" s="11"/>
      <c r="C51" s="11">
        <v>2</v>
      </c>
      <c r="D51" s="11" t="s">
        <v>46</v>
      </c>
      <c r="E51" s="16">
        <v>15838220</v>
      </c>
      <c r="F51" s="8">
        <f t="shared" si="3"/>
        <v>0</v>
      </c>
      <c r="G51" s="16">
        <v>15838220</v>
      </c>
    </row>
    <row r="52" spans="2:24" ht="12.75" x14ac:dyDescent="0.2">
      <c r="B52" s="11"/>
      <c r="C52" s="11">
        <v>3</v>
      </c>
      <c r="D52" s="11" t="s">
        <v>47</v>
      </c>
      <c r="E52" s="16">
        <v>94014815</v>
      </c>
      <c r="F52" s="8">
        <f t="shared" si="3"/>
        <v>0</v>
      </c>
      <c r="G52" s="16">
        <v>94014815</v>
      </c>
    </row>
    <row r="53" spans="2:24" ht="12.75" x14ac:dyDescent="0.2">
      <c r="B53" s="11"/>
      <c r="C53" s="11">
        <v>4</v>
      </c>
      <c r="D53" s="11" t="s">
        <v>133</v>
      </c>
      <c r="E53" s="16">
        <v>-13364110</v>
      </c>
      <c r="F53" s="8">
        <f t="shared" si="3"/>
        <v>0</v>
      </c>
      <c r="G53" s="16">
        <v>-13364110</v>
      </c>
    </row>
    <row r="54" spans="2:24" ht="12.75" x14ac:dyDescent="0.2">
      <c r="B54" s="11"/>
      <c r="C54" s="11">
        <v>5</v>
      </c>
      <c r="D54" s="11" t="s">
        <v>49</v>
      </c>
      <c r="E54" s="16">
        <v>-90987000</v>
      </c>
      <c r="F54" s="8">
        <f t="shared" si="3"/>
        <v>0</v>
      </c>
      <c r="G54" s="16">
        <v>-90987000</v>
      </c>
    </row>
    <row r="55" spans="2:24" ht="12.75" x14ac:dyDescent="0.2">
      <c r="B55" s="11"/>
      <c r="C55" s="11">
        <v>6</v>
      </c>
      <c r="D55" s="17" t="s">
        <v>134</v>
      </c>
      <c r="E55" s="16">
        <f>SUM(E53:E54)</f>
        <v>-104351110</v>
      </c>
      <c r="F55" s="8">
        <f t="shared" si="3"/>
        <v>0</v>
      </c>
      <c r="G55" s="16">
        <f>SUM(G53:G54)</f>
        <v>-104351110</v>
      </c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40000</v>
      </c>
      <c r="F56" s="8">
        <f t="shared" si="3"/>
        <v>0</v>
      </c>
      <c r="G56" s="13">
        <f>SUM(G57,G60,G61,G62)</f>
        <v>40000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SUM(E58:E59)</f>
        <v>40000</v>
      </c>
      <c r="F57" s="8">
        <f t="shared" si="3"/>
        <v>0</v>
      </c>
      <c r="G57" s="13">
        <f>SUM(G58:G59)</f>
        <v>40000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>
        <v>3306925</v>
      </c>
      <c r="F58" s="8">
        <f t="shared" si="3"/>
        <v>0</v>
      </c>
      <c r="G58" s="16">
        <v>3306925</v>
      </c>
      <c r="J58" s="1">
        <f t="shared" ref="J58:J84" si="7">J23</f>
        <v>0</v>
      </c>
      <c r="W58" s="1">
        <f t="shared" ref="W58:W84" si="8">J58</f>
        <v>0</v>
      </c>
    </row>
    <row r="59" spans="2:24" ht="12.75" x14ac:dyDescent="0.2">
      <c r="B59" s="11">
        <v>2</v>
      </c>
      <c r="C59" s="17" t="s">
        <v>49</v>
      </c>
      <c r="D59" s="11"/>
      <c r="E59" s="16">
        <v>-3266925</v>
      </c>
      <c r="F59" s="8">
        <f t="shared" si="3"/>
        <v>0</v>
      </c>
      <c r="G59" s="16">
        <v>-3266925</v>
      </c>
      <c r="J59" s="1">
        <f t="shared" si="7"/>
        <v>0</v>
      </c>
      <c r="W59" s="1">
        <f t="shared" si="8"/>
        <v>0</v>
      </c>
    </row>
    <row r="60" spans="2:24" ht="12.75" x14ac:dyDescent="0.2">
      <c r="B60" s="10" t="s">
        <v>54</v>
      </c>
      <c r="C60" s="10" t="s">
        <v>55</v>
      </c>
      <c r="D60" s="10"/>
      <c r="E60" s="13">
        <v>0</v>
      </c>
      <c r="F60" s="8">
        <f t="shared" si="3"/>
        <v>0</v>
      </c>
      <c r="G60" s="13">
        <v>0</v>
      </c>
      <c r="J60" s="1">
        <f t="shared" si="7"/>
        <v>0</v>
      </c>
      <c r="W60" s="1">
        <f t="shared" si="8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7"/>
        <v>0</v>
      </c>
      <c r="W61" s="1">
        <f t="shared" si="8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7"/>
        <v>0</v>
      </c>
      <c r="W62" s="1">
        <f t="shared" si="8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24630611985</v>
      </c>
      <c r="F63" s="8">
        <f t="shared" si="3"/>
        <v>4547500</v>
      </c>
      <c r="G63" s="19">
        <f>SUM(G62,G61,G60,G56,G49,G37,G35)</f>
        <v>24635159485</v>
      </c>
      <c r="J63" s="1">
        <f t="shared" si="7"/>
        <v>0</v>
      </c>
      <c r="W63" s="1">
        <f t="shared" si="8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7"/>
        <v>0</v>
      </c>
      <c r="W64" s="1">
        <f t="shared" si="8"/>
        <v>0</v>
      </c>
    </row>
    <row r="65" spans="2:23" ht="12.75" x14ac:dyDescent="0.2">
      <c r="J65" s="1">
        <f t="shared" si="7"/>
        <v>0</v>
      </c>
      <c r="W65" s="1">
        <f t="shared" si="8"/>
        <v>0</v>
      </c>
    </row>
    <row r="66" spans="2:23" ht="12.75" x14ac:dyDescent="0.2">
      <c r="B66" s="1" t="s">
        <v>9</v>
      </c>
      <c r="C66" s="1" t="s">
        <v>140</v>
      </c>
      <c r="J66" s="1">
        <f t="shared" si="7"/>
        <v>0</v>
      </c>
      <c r="W66" s="1">
        <f t="shared" si="8"/>
        <v>0</v>
      </c>
    </row>
    <row r="67" spans="2:23" ht="12.75" x14ac:dyDescent="0.2">
      <c r="C67" s="1" t="s">
        <v>60</v>
      </c>
      <c r="J67" s="1">
        <f t="shared" si="7"/>
        <v>21362715</v>
      </c>
      <c r="W67" s="1">
        <f t="shared" si="8"/>
        <v>21362715</v>
      </c>
    </row>
    <row r="68" spans="2:23" ht="12.75" x14ac:dyDescent="0.2">
      <c r="J68" s="1">
        <f t="shared" si="7"/>
        <v>0</v>
      </c>
      <c r="W68" s="1">
        <f t="shared" si="8"/>
        <v>0</v>
      </c>
    </row>
    <row r="69" spans="2:23" ht="12.75" x14ac:dyDescent="0.2">
      <c r="J69" s="1">
        <f t="shared" si="7"/>
        <v>0</v>
      </c>
      <c r="W69" s="1">
        <f t="shared" si="8"/>
        <v>0</v>
      </c>
    </row>
    <row r="70" spans="2:23" ht="12.75" x14ac:dyDescent="0.2">
      <c r="B70" s="1" t="s">
        <v>159</v>
      </c>
      <c r="J70" s="1">
        <f t="shared" si="7"/>
        <v>0</v>
      </c>
      <c r="W70" s="1">
        <f t="shared" si="8"/>
        <v>0</v>
      </c>
    </row>
    <row r="71" spans="2:23" ht="12.75" x14ac:dyDescent="0.2">
      <c r="B71" s="1" t="s">
        <v>61</v>
      </c>
      <c r="J71" s="1">
        <f t="shared" si="7"/>
        <v>0</v>
      </c>
      <c r="W71" s="1">
        <f t="shared" si="8"/>
        <v>0</v>
      </c>
    </row>
    <row r="72" spans="2:23" ht="12.75" x14ac:dyDescent="0.2">
      <c r="J72" s="1">
        <f t="shared" si="7"/>
        <v>0</v>
      </c>
      <c r="W72" s="1">
        <f t="shared" si="8"/>
        <v>0</v>
      </c>
    </row>
    <row r="73" spans="2:23" ht="12.75" x14ac:dyDescent="0.2">
      <c r="B73" s="1" t="s">
        <v>146</v>
      </c>
      <c r="F73" s="1" t="s">
        <v>147</v>
      </c>
      <c r="J73" s="1">
        <f t="shared" si="7"/>
        <v>0</v>
      </c>
      <c r="W73" s="1">
        <f t="shared" si="8"/>
        <v>0</v>
      </c>
    </row>
    <row r="74" spans="2:23" ht="12.75" x14ac:dyDescent="0.2">
      <c r="F74" s="26"/>
      <c r="J74" s="1">
        <f t="shared" si="7"/>
        <v>0</v>
      </c>
      <c r="W74" s="1">
        <f t="shared" si="8"/>
        <v>0</v>
      </c>
    </row>
    <row r="75" spans="2:23" ht="12.75" x14ac:dyDescent="0.2">
      <c r="J75" s="1">
        <f t="shared" si="7"/>
        <v>0</v>
      </c>
      <c r="W75" s="1">
        <f t="shared" si="8"/>
        <v>0</v>
      </c>
    </row>
    <row r="76" spans="2:23" ht="12.75" x14ac:dyDescent="0.2">
      <c r="J76" s="1">
        <f t="shared" si="7"/>
        <v>0</v>
      </c>
      <c r="W76" s="1">
        <f t="shared" si="8"/>
        <v>0</v>
      </c>
    </row>
    <row r="77" spans="2:23" ht="12.75" x14ac:dyDescent="0.2">
      <c r="J77" s="1">
        <f t="shared" si="7"/>
        <v>-90987000</v>
      </c>
      <c r="W77" s="1">
        <f t="shared" si="8"/>
        <v>-90987000</v>
      </c>
    </row>
    <row r="78" spans="2:23" ht="12.75" x14ac:dyDescent="0.2">
      <c r="C78" s="3"/>
      <c r="D78" s="3"/>
      <c r="F78" s="3"/>
      <c r="J78" s="1">
        <f t="shared" si="7"/>
        <v>0</v>
      </c>
      <c r="W78" s="1">
        <f t="shared" si="8"/>
        <v>0</v>
      </c>
    </row>
    <row r="79" spans="2:23" ht="12.75" x14ac:dyDescent="0.2">
      <c r="B79" s="3" t="s">
        <v>148</v>
      </c>
      <c r="C79" s="3"/>
      <c r="D79" s="3"/>
      <c r="E79" s="3"/>
      <c r="F79" s="3" t="s">
        <v>62</v>
      </c>
      <c r="G79" s="3"/>
      <c r="J79" s="1">
        <f t="shared" si="7"/>
        <v>0</v>
      </c>
      <c r="W79" s="1">
        <f t="shared" si="8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150</v>
      </c>
      <c r="G80" s="3"/>
      <c r="J80" s="1">
        <f t="shared" si="7"/>
        <v>3306925</v>
      </c>
      <c r="W80" s="1">
        <f t="shared" si="8"/>
        <v>3306925</v>
      </c>
    </row>
    <row r="81" spans="1:23" ht="12.75" x14ac:dyDescent="0.2">
      <c r="J81" s="1">
        <f t="shared" si="7"/>
        <v>-3266925</v>
      </c>
      <c r="W81" s="1">
        <f t="shared" si="8"/>
        <v>-3266925</v>
      </c>
    </row>
    <row r="82" spans="1:23" ht="12.75" x14ac:dyDescent="0.2">
      <c r="J82" s="1">
        <f t="shared" si="7"/>
        <v>0</v>
      </c>
      <c r="W82" s="1">
        <f t="shared" si="8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7"/>
        <v>0</v>
      </c>
      <c r="W83" s="1">
        <f t="shared" si="8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7"/>
        <v>0</v>
      </c>
      <c r="W84" s="1">
        <f t="shared" si="8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91"/>
  <sheetViews>
    <sheetView zoomScale="85" zoomScaleNormal="85" workbookViewId="0">
      <selection activeCell="AK30" sqref="AK30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27">
        <v>0</v>
      </c>
      <c r="Z6" s="35">
        <v>1</v>
      </c>
      <c r="AA6" s="36"/>
      <c r="AB6" s="37">
        <v>1</v>
      </c>
      <c r="AC6" s="27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44">
        <v>0</v>
      </c>
      <c r="F12" s="44">
        <v>0</v>
      </c>
      <c r="G12" s="44">
        <v>5</v>
      </c>
      <c r="H12" s="45"/>
      <c r="I12" s="44">
        <v>0</v>
      </c>
      <c r="J12" s="44">
        <v>1</v>
      </c>
      <c r="K12" s="45"/>
      <c r="L12" s="44">
        <v>0</v>
      </c>
      <c r="M12" s="44">
        <v>8</v>
      </c>
      <c r="N12" s="44">
        <v>0</v>
      </c>
      <c r="O12" s="44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0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28" t="s">
        <v>15</v>
      </c>
      <c r="C22" s="53" t="s">
        <v>27</v>
      </c>
      <c r="D22" s="54"/>
      <c r="E22" s="55"/>
      <c r="F22" s="55"/>
      <c r="G22" s="55"/>
      <c r="H22" s="55"/>
      <c r="I22" s="55"/>
      <c r="J22" s="286">
        <f>'Januari 1'!E34</f>
        <v>24630571985</v>
      </c>
      <c r="K22" s="287"/>
      <c r="L22" s="287"/>
      <c r="M22" s="287"/>
      <c r="N22" s="287"/>
      <c r="O22" s="287"/>
      <c r="P22" s="288"/>
      <c r="Q22" s="286">
        <f>J22</f>
        <v>24630571985</v>
      </c>
      <c r="R22" s="287"/>
      <c r="S22" s="287"/>
      <c r="T22" s="287"/>
      <c r="U22" s="287"/>
      <c r="V22" s="287"/>
      <c r="W22" s="288"/>
      <c r="X22" s="289">
        <f>J22</f>
        <v>24630571985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'Januari 1'!E35</f>
        <v>20471239</v>
      </c>
      <c r="K23" s="287"/>
      <c r="L23" s="287"/>
      <c r="M23" s="287"/>
      <c r="N23" s="287"/>
      <c r="O23" s="287"/>
      <c r="P23" s="288"/>
      <c r="Q23" s="286">
        <f t="shared" ref="Q23:Q50" si="0">J23</f>
        <v>20471239</v>
      </c>
      <c r="R23" s="287"/>
      <c r="S23" s="287"/>
      <c r="T23" s="287"/>
      <c r="U23" s="287"/>
      <c r="V23" s="287"/>
      <c r="W23" s="288"/>
      <c r="X23" s="289">
        <f>J23</f>
        <v>20471239</v>
      </c>
      <c r="Y23" s="290"/>
      <c r="Z23" s="290"/>
      <c r="AA23" s="290"/>
      <c r="AB23" s="290"/>
      <c r="AC23" s="291"/>
    </row>
    <row r="24" spans="2:29" ht="18.75" customHeight="1" x14ac:dyDescent="0.25">
      <c r="B24" s="27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'Januari 1'!E36</f>
        <v>20471239</v>
      </c>
      <c r="K24" s="311"/>
      <c r="L24" s="311"/>
      <c r="M24" s="311"/>
      <c r="N24" s="311"/>
      <c r="O24" s="311"/>
      <c r="P24" s="312"/>
      <c r="Q24" s="310">
        <f t="shared" si="0"/>
        <v>20471239</v>
      </c>
      <c r="R24" s="311"/>
      <c r="S24" s="311"/>
      <c r="T24" s="311"/>
      <c r="U24" s="311"/>
      <c r="V24" s="311"/>
      <c r="W24" s="312"/>
      <c r="X24" s="313">
        <f>J24</f>
        <v>20471239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'Januari 1'!E37</f>
        <v>24604598821</v>
      </c>
      <c r="K25" s="287"/>
      <c r="L25" s="287"/>
      <c r="M25" s="287"/>
      <c r="N25" s="287"/>
      <c r="O25" s="287"/>
      <c r="P25" s="288"/>
      <c r="Q25" s="286">
        <f t="shared" si="0"/>
        <v>24604598821</v>
      </c>
      <c r="R25" s="287"/>
      <c r="S25" s="287"/>
      <c r="T25" s="287"/>
      <c r="U25" s="287"/>
      <c r="V25" s="287"/>
      <c r="W25" s="288"/>
      <c r="X25" s="289">
        <f>J25</f>
        <v>24604598821</v>
      </c>
      <c r="Y25" s="290"/>
      <c r="Z25" s="290"/>
      <c r="AA25" s="290"/>
      <c r="AB25" s="290"/>
      <c r="AC25" s="291"/>
    </row>
    <row r="26" spans="2:29" ht="18.75" customHeight="1" x14ac:dyDescent="0.25">
      <c r="B26" s="27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'Januari 1'!E38</f>
        <v>13684259000</v>
      </c>
      <c r="K26" s="311"/>
      <c r="L26" s="311"/>
      <c r="M26" s="311"/>
      <c r="N26" s="311"/>
      <c r="O26" s="311"/>
      <c r="P26" s="312"/>
      <c r="Q26" s="310">
        <f t="shared" si="0"/>
        <v>13684259000</v>
      </c>
      <c r="R26" s="311"/>
      <c r="S26" s="311"/>
      <c r="T26" s="311"/>
      <c r="U26" s="311"/>
      <c r="V26" s="311"/>
      <c r="W26" s="312"/>
      <c r="X26" s="310">
        <f t="shared" ref="X26:X29" si="1">J26</f>
        <v>13684259000</v>
      </c>
      <c r="Y26" s="311"/>
      <c r="Z26" s="311"/>
      <c r="AA26" s="311"/>
      <c r="AB26" s="311"/>
      <c r="AC26" s="312"/>
    </row>
    <row r="27" spans="2:29" ht="18.75" customHeight="1" x14ac:dyDescent="0.25">
      <c r="B27" s="27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'Januari 1'!E39</f>
        <v>4838645556</v>
      </c>
      <c r="K27" s="311"/>
      <c r="L27" s="311"/>
      <c r="M27" s="311"/>
      <c r="N27" s="311"/>
      <c r="O27" s="311"/>
      <c r="P27" s="312"/>
      <c r="Q27" s="310">
        <f t="shared" si="0"/>
        <v>4838645556</v>
      </c>
      <c r="R27" s="311"/>
      <c r="S27" s="311"/>
      <c r="T27" s="311"/>
      <c r="U27" s="311"/>
      <c r="V27" s="311"/>
      <c r="W27" s="312"/>
      <c r="X27" s="310">
        <f t="shared" si="1"/>
        <v>4838645556</v>
      </c>
      <c r="Y27" s="311"/>
      <c r="Z27" s="311"/>
      <c r="AA27" s="311"/>
      <c r="AB27" s="311"/>
      <c r="AC27" s="312"/>
    </row>
    <row r="28" spans="2:29" ht="18.75" customHeight="1" x14ac:dyDescent="0.25">
      <c r="B28" s="27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'Januari 1'!E44</f>
        <v>-3879613340</v>
      </c>
      <c r="K28" s="311"/>
      <c r="L28" s="311"/>
      <c r="M28" s="311"/>
      <c r="N28" s="311"/>
      <c r="O28" s="311"/>
      <c r="P28" s="312"/>
      <c r="Q28" s="310">
        <f t="shared" si="0"/>
        <v>-3879613340</v>
      </c>
      <c r="R28" s="311"/>
      <c r="S28" s="311"/>
      <c r="T28" s="311"/>
      <c r="U28" s="311"/>
      <c r="V28" s="311"/>
      <c r="W28" s="312"/>
      <c r="X28" s="310">
        <f t="shared" si="1"/>
        <v>-3879613340</v>
      </c>
      <c r="Y28" s="311"/>
      <c r="Z28" s="311"/>
      <c r="AA28" s="311"/>
      <c r="AB28" s="311"/>
      <c r="AC28" s="312"/>
    </row>
    <row r="29" spans="2:29" ht="18.75" customHeight="1" x14ac:dyDescent="0.25">
      <c r="B29" s="27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'Januari 1'!E40</f>
        <v>10067719000</v>
      </c>
      <c r="K29" s="311"/>
      <c r="L29" s="311"/>
      <c r="M29" s="311"/>
      <c r="N29" s="311"/>
      <c r="O29" s="311"/>
      <c r="P29" s="312"/>
      <c r="Q29" s="310">
        <f t="shared" si="0"/>
        <v>10067719000</v>
      </c>
      <c r="R29" s="311"/>
      <c r="S29" s="311"/>
      <c r="T29" s="311"/>
      <c r="U29" s="311"/>
      <c r="V29" s="311"/>
      <c r="W29" s="312"/>
      <c r="X29" s="310">
        <f t="shared" si="1"/>
        <v>10067719000</v>
      </c>
      <c r="Y29" s="311"/>
      <c r="Z29" s="311"/>
      <c r="AA29" s="311"/>
      <c r="AB29" s="311"/>
      <c r="AC29" s="312"/>
    </row>
    <row r="30" spans="2:29" ht="18.75" customHeight="1" x14ac:dyDescent="0.25">
      <c r="B30" s="27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'Januari 1'!E45</f>
        <v>-336027887</v>
      </c>
      <c r="K30" s="311"/>
      <c r="L30" s="311"/>
      <c r="M30" s="311"/>
      <c r="N30" s="311"/>
      <c r="O30" s="311"/>
      <c r="P30" s="312"/>
      <c r="Q30" s="310">
        <f t="shared" si="0"/>
        <v>-336027887</v>
      </c>
      <c r="R30" s="311"/>
      <c r="S30" s="311"/>
      <c r="T30" s="311"/>
      <c r="U30" s="311"/>
      <c r="V30" s="311"/>
      <c r="W30" s="312"/>
      <c r="X30" s="310">
        <f>J30</f>
        <v>-336027887</v>
      </c>
      <c r="Y30" s="311"/>
      <c r="Z30" s="311"/>
      <c r="AA30" s="311"/>
      <c r="AB30" s="311"/>
      <c r="AC30" s="312"/>
    </row>
    <row r="31" spans="2:29" ht="18.75" customHeight="1" x14ac:dyDescent="0.25">
      <c r="B31" s="27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'Januari 1'!E41</f>
        <v>151640000</v>
      </c>
      <c r="K31" s="311"/>
      <c r="L31" s="311"/>
      <c r="M31" s="311"/>
      <c r="N31" s="311"/>
      <c r="O31" s="311"/>
      <c r="P31" s="312"/>
      <c r="Q31" s="310">
        <f t="shared" si="0"/>
        <v>151640000</v>
      </c>
      <c r="R31" s="311"/>
      <c r="S31" s="311"/>
      <c r="T31" s="311"/>
      <c r="U31" s="311"/>
      <c r="V31" s="311"/>
      <c r="W31" s="312"/>
      <c r="X31" s="310">
        <f>J31</f>
        <v>151640000</v>
      </c>
      <c r="Y31" s="311"/>
      <c r="Z31" s="311"/>
      <c r="AA31" s="311"/>
      <c r="AB31" s="311"/>
      <c r="AC31" s="312"/>
    </row>
    <row r="32" spans="2:29" ht="18.75" customHeight="1" x14ac:dyDescent="0.25">
      <c r="B32" s="27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'Januari 1'!E46</f>
        <v>-8271273</v>
      </c>
      <c r="K32" s="311"/>
      <c r="L32" s="311"/>
      <c r="M32" s="311"/>
      <c r="N32" s="311"/>
      <c r="O32" s="311"/>
      <c r="P32" s="312"/>
      <c r="Q32" s="310">
        <f t="shared" si="0"/>
        <v>-8271273</v>
      </c>
      <c r="R32" s="311"/>
      <c r="S32" s="311"/>
      <c r="T32" s="311"/>
      <c r="U32" s="311"/>
      <c r="V32" s="311"/>
      <c r="W32" s="312"/>
      <c r="X32" s="310">
        <f t="shared" ref="X32:X34" si="2">J32</f>
        <v>-8271273</v>
      </c>
      <c r="Y32" s="311"/>
      <c r="Z32" s="311"/>
      <c r="AA32" s="311"/>
      <c r="AB32" s="311"/>
      <c r="AC32" s="312"/>
    </row>
    <row r="33" spans="2:29" ht="18.75" customHeight="1" x14ac:dyDescent="0.25">
      <c r="B33" s="27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'Januari 1'!E42</f>
        <v>86247765</v>
      </c>
      <c r="K33" s="311"/>
      <c r="L33" s="311"/>
      <c r="M33" s="311"/>
      <c r="N33" s="311"/>
      <c r="O33" s="311"/>
      <c r="P33" s="312"/>
      <c r="Q33" s="310">
        <f t="shared" si="0"/>
        <v>86247765</v>
      </c>
      <c r="R33" s="311"/>
      <c r="S33" s="311"/>
      <c r="T33" s="311"/>
      <c r="U33" s="311"/>
      <c r="V33" s="311"/>
      <c r="W33" s="312"/>
      <c r="X33" s="310">
        <f t="shared" si="2"/>
        <v>86247765</v>
      </c>
      <c r="Y33" s="311"/>
      <c r="Z33" s="311"/>
      <c r="AA33" s="311"/>
      <c r="AB33" s="311"/>
      <c r="AC33" s="312"/>
    </row>
    <row r="34" spans="2:29" ht="18.75" customHeight="1" x14ac:dyDescent="0.25">
      <c r="B34" s="27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'Januari 1'!E47</f>
        <v>-4223912500</v>
      </c>
      <c r="K34" s="311"/>
      <c r="L34" s="311"/>
      <c r="M34" s="311"/>
      <c r="N34" s="311"/>
      <c r="O34" s="311"/>
      <c r="P34" s="312"/>
      <c r="Q34" s="310">
        <f t="shared" si="0"/>
        <v>-4223912500</v>
      </c>
      <c r="R34" s="311"/>
      <c r="S34" s="311"/>
      <c r="T34" s="311"/>
      <c r="U34" s="311"/>
      <c r="V34" s="311"/>
      <c r="W34" s="312"/>
      <c r="X34" s="310">
        <f t="shared" si="2"/>
        <v>-4223912500</v>
      </c>
      <c r="Y34" s="311"/>
      <c r="Z34" s="311"/>
      <c r="AA34" s="311"/>
      <c r="AB34" s="311"/>
      <c r="AC34" s="312"/>
    </row>
    <row r="35" spans="2:29" ht="18.75" customHeight="1" x14ac:dyDescent="0.25">
      <c r="B35" s="27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'Januari 1'!E43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>
        <f t="shared" ref="X35:X40" si="3">J35</f>
        <v>0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>
        <v>665877207</v>
      </c>
      <c r="K36" s="287"/>
      <c r="L36" s="287"/>
      <c r="M36" s="287"/>
      <c r="N36" s="287"/>
      <c r="O36" s="287"/>
      <c r="P36" s="288"/>
      <c r="Q36" s="286">
        <f t="shared" si="0"/>
        <v>665877207</v>
      </c>
      <c r="R36" s="287"/>
      <c r="S36" s="287"/>
      <c r="T36" s="287"/>
      <c r="U36" s="287"/>
      <c r="V36" s="287"/>
      <c r="W36" s="288"/>
      <c r="X36" s="289">
        <f t="shared" si="3"/>
        <v>665877207</v>
      </c>
      <c r="Y36" s="290"/>
      <c r="Z36" s="290"/>
      <c r="AA36" s="290"/>
      <c r="AB36" s="290"/>
      <c r="AC36" s="291"/>
    </row>
    <row r="37" spans="2:29" ht="18.75" customHeight="1" x14ac:dyDescent="0.25">
      <c r="B37" s="27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3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27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3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27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'Januari 1'!E51</f>
        <v>15838220</v>
      </c>
      <c r="K39" s="311"/>
      <c r="L39" s="311"/>
      <c r="M39" s="311"/>
      <c r="N39" s="311"/>
      <c r="O39" s="311"/>
      <c r="P39" s="312"/>
      <c r="Q39" s="310">
        <f t="shared" si="0"/>
        <v>15838220</v>
      </c>
      <c r="R39" s="311"/>
      <c r="S39" s="311"/>
      <c r="T39" s="311"/>
      <c r="U39" s="311"/>
      <c r="V39" s="311"/>
      <c r="W39" s="312"/>
      <c r="X39" s="310">
        <f t="shared" si="3"/>
        <v>15838220</v>
      </c>
      <c r="Y39" s="311"/>
      <c r="Z39" s="311"/>
      <c r="AA39" s="311"/>
      <c r="AB39" s="311"/>
      <c r="AC39" s="312"/>
    </row>
    <row r="40" spans="2:29" ht="18.75" customHeight="1" x14ac:dyDescent="0.25">
      <c r="B40" s="27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'Januari 1'!E53</f>
        <v>-13364110</v>
      </c>
      <c r="K40" s="311"/>
      <c r="L40" s="311"/>
      <c r="M40" s="311"/>
      <c r="N40" s="311"/>
      <c r="O40" s="311"/>
      <c r="P40" s="312"/>
      <c r="Q40" s="310">
        <f t="shared" si="0"/>
        <v>-13364110</v>
      </c>
      <c r="R40" s="311"/>
      <c r="S40" s="311"/>
      <c r="T40" s="311"/>
      <c r="U40" s="311"/>
      <c r="V40" s="311"/>
      <c r="W40" s="312"/>
      <c r="X40" s="310">
        <f t="shared" si="3"/>
        <v>-13364110</v>
      </c>
      <c r="Y40" s="311"/>
      <c r="Z40" s="311"/>
      <c r="AA40" s="311"/>
      <c r="AB40" s="311"/>
      <c r="AC40" s="312"/>
    </row>
    <row r="41" spans="2:29" ht="18.75" customHeight="1" x14ac:dyDescent="0.25">
      <c r="B41" s="27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'Januari 1'!E52</f>
        <v>94014815</v>
      </c>
      <c r="K41" s="311"/>
      <c r="L41" s="311"/>
      <c r="M41" s="311"/>
      <c r="N41" s="311"/>
      <c r="O41" s="311"/>
      <c r="P41" s="312"/>
      <c r="Q41" s="310">
        <f t="shared" si="0"/>
        <v>94014815</v>
      </c>
      <c r="R41" s="311"/>
      <c r="S41" s="311"/>
      <c r="T41" s="311"/>
      <c r="U41" s="311"/>
      <c r="V41" s="311"/>
      <c r="W41" s="312"/>
      <c r="X41" s="310">
        <f t="shared" ref="X41:X50" si="4">J41</f>
        <v>94014815</v>
      </c>
      <c r="Y41" s="311"/>
      <c r="Z41" s="311"/>
      <c r="AA41" s="311"/>
      <c r="AB41" s="311"/>
      <c r="AC41" s="312"/>
    </row>
    <row r="42" spans="2:29" ht="18.75" customHeight="1" x14ac:dyDescent="0.25">
      <c r="B42" s="27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'Januari 1'!E54</f>
        <v>-90987000</v>
      </c>
      <c r="K42" s="311"/>
      <c r="L42" s="311"/>
      <c r="M42" s="311"/>
      <c r="N42" s="311"/>
      <c r="O42" s="311"/>
      <c r="P42" s="312"/>
      <c r="Q42" s="310">
        <f t="shared" si="0"/>
        <v>-90987000</v>
      </c>
      <c r="R42" s="311"/>
      <c r="S42" s="311"/>
      <c r="T42" s="311"/>
      <c r="U42" s="311"/>
      <c r="V42" s="311"/>
      <c r="W42" s="312"/>
      <c r="X42" s="310">
        <f t="shared" si="4"/>
        <v>-90987000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4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4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'Januari 1'!E58</f>
        <v>3306925</v>
      </c>
      <c r="K45" s="311"/>
      <c r="L45" s="311"/>
      <c r="M45" s="311"/>
      <c r="N45" s="311"/>
      <c r="O45" s="311"/>
      <c r="P45" s="312"/>
      <c r="Q45" s="286">
        <f t="shared" si="0"/>
        <v>3306925</v>
      </c>
      <c r="R45" s="287"/>
      <c r="S45" s="287"/>
      <c r="T45" s="287"/>
      <c r="U45" s="287"/>
      <c r="V45" s="287"/>
      <c r="W45" s="288"/>
      <c r="X45" s="289">
        <f t="shared" si="4"/>
        <v>3306925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'Januari 1'!E59</f>
        <v>-3266925</v>
      </c>
      <c r="K46" s="311"/>
      <c r="L46" s="311"/>
      <c r="M46" s="311"/>
      <c r="N46" s="311"/>
      <c r="O46" s="311"/>
      <c r="P46" s="312"/>
      <c r="Q46" s="310">
        <f t="shared" si="0"/>
        <v>-3266925</v>
      </c>
      <c r="R46" s="311"/>
      <c r="S46" s="311"/>
      <c r="T46" s="311"/>
      <c r="U46" s="311"/>
      <c r="V46" s="311"/>
      <c r="W46" s="312"/>
      <c r="X46" s="310">
        <f t="shared" si="4"/>
        <v>-3266925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ref="Q47:Q49" si="5">J47</f>
        <v>0</v>
      </c>
      <c r="R47" s="287"/>
      <c r="S47" s="287"/>
      <c r="T47" s="287"/>
      <c r="U47" s="287"/>
      <c r="V47" s="287"/>
      <c r="W47" s="288"/>
      <c r="X47" s="289">
        <f t="shared" si="4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5"/>
        <v>0</v>
      </c>
      <c r="R48" s="287"/>
      <c r="S48" s="287"/>
      <c r="T48" s="287"/>
      <c r="U48" s="287"/>
      <c r="V48" s="287"/>
      <c r="W48" s="288"/>
      <c r="X48" s="289">
        <f t="shared" si="4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5"/>
        <v>0</v>
      </c>
      <c r="R49" s="287"/>
      <c r="S49" s="287"/>
      <c r="T49" s="287"/>
      <c r="U49" s="287"/>
      <c r="V49" s="287"/>
      <c r="W49" s="288"/>
      <c r="X49" s="289">
        <f t="shared" si="4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24630571985</v>
      </c>
      <c r="K50" s="317"/>
      <c r="L50" s="317"/>
      <c r="M50" s="317"/>
      <c r="N50" s="317"/>
      <c r="O50" s="317"/>
      <c r="P50" s="318"/>
      <c r="Q50" s="286">
        <f t="shared" si="0"/>
        <v>24630571985</v>
      </c>
      <c r="R50" s="287"/>
      <c r="S50" s="287"/>
      <c r="T50" s="287"/>
      <c r="U50" s="287"/>
      <c r="V50" s="287"/>
      <c r="W50" s="288"/>
      <c r="X50" s="319">
        <f t="shared" si="4"/>
        <v>24630571985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66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28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24630571985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70"/>
      <c r="W57" s="341">
        <f>J57</f>
        <v>24630571985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6">J23</f>
        <v>20471239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7">J58</f>
        <v>20471239</v>
      </c>
      <c r="X58" s="339"/>
      <c r="Y58" s="339"/>
      <c r="Z58" s="339"/>
      <c r="AA58" s="339"/>
      <c r="AB58" s="339"/>
      <c r="AC58" s="340"/>
    </row>
    <row r="59" spans="2:29" x14ac:dyDescent="0.25">
      <c r="B59" s="27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6"/>
        <v>20471239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7"/>
        <v>20471239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6"/>
        <v>24604598821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7"/>
        <v>24604598821</v>
      </c>
      <c r="X60" s="339"/>
      <c r="Y60" s="339"/>
      <c r="Z60" s="339"/>
      <c r="AA60" s="339"/>
      <c r="AB60" s="339"/>
      <c r="AC60" s="340"/>
    </row>
    <row r="61" spans="2:29" x14ac:dyDescent="0.25">
      <c r="B61" s="27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6"/>
        <v>13684259000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7"/>
        <v>13684259000</v>
      </c>
      <c r="X61" s="354"/>
      <c r="Y61" s="354"/>
      <c r="Z61" s="354"/>
      <c r="AA61" s="354"/>
      <c r="AB61" s="354"/>
      <c r="AC61" s="355"/>
    </row>
    <row r="62" spans="2:29" x14ac:dyDescent="0.25">
      <c r="B62" s="27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6"/>
        <v>4838645556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7"/>
        <v>4838645556</v>
      </c>
      <c r="X62" s="354"/>
      <c r="Y62" s="354"/>
      <c r="Z62" s="354"/>
      <c r="AA62" s="354"/>
      <c r="AB62" s="354"/>
      <c r="AC62" s="355"/>
    </row>
    <row r="63" spans="2:29" x14ac:dyDescent="0.25">
      <c r="B63" s="27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6"/>
        <v>-3879613340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7"/>
        <v>-3879613340</v>
      </c>
      <c r="X63" s="354"/>
      <c r="Y63" s="354"/>
      <c r="Z63" s="354"/>
      <c r="AA63" s="354"/>
      <c r="AB63" s="354"/>
      <c r="AC63" s="355"/>
    </row>
    <row r="64" spans="2:29" x14ac:dyDescent="0.25">
      <c r="B64" s="27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6"/>
        <v>10067719000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7"/>
        <v>10067719000</v>
      </c>
      <c r="X64" s="354"/>
      <c r="Y64" s="354"/>
      <c r="Z64" s="354"/>
      <c r="AA64" s="354"/>
      <c r="AB64" s="354"/>
      <c r="AC64" s="355"/>
    </row>
    <row r="65" spans="2:29" x14ac:dyDescent="0.25">
      <c r="B65" s="27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6"/>
        <v>-336027887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7"/>
        <v>-336027887</v>
      </c>
      <c r="X65" s="354"/>
      <c r="Y65" s="354"/>
      <c r="Z65" s="354"/>
      <c r="AA65" s="354"/>
      <c r="AB65" s="354"/>
      <c r="AC65" s="355"/>
    </row>
    <row r="66" spans="2:29" x14ac:dyDescent="0.25">
      <c r="B66" s="27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6"/>
        <v>151640000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7"/>
        <v>151640000</v>
      </c>
      <c r="X66" s="354"/>
      <c r="Y66" s="354"/>
      <c r="Z66" s="354"/>
      <c r="AA66" s="354"/>
      <c r="AB66" s="354"/>
      <c r="AC66" s="355"/>
    </row>
    <row r="67" spans="2:29" x14ac:dyDescent="0.25">
      <c r="B67" s="27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6"/>
        <v>-8271273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7"/>
        <v>-8271273</v>
      </c>
      <c r="X67" s="354"/>
      <c r="Y67" s="354"/>
      <c r="Z67" s="354"/>
      <c r="AA67" s="354"/>
      <c r="AB67" s="354"/>
      <c r="AC67" s="355"/>
    </row>
    <row r="68" spans="2:29" x14ac:dyDescent="0.25">
      <c r="B68" s="27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6"/>
        <v>86247765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7"/>
        <v>86247765</v>
      </c>
      <c r="X68" s="354"/>
      <c r="Y68" s="354"/>
      <c r="Z68" s="354"/>
      <c r="AA68" s="354"/>
      <c r="AB68" s="354"/>
      <c r="AC68" s="355"/>
    </row>
    <row r="69" spans="2:29" x14ac:dyDescent="0.25">
      <c r="B69" s="27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6"/>
        <v>-4223912500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7"/>
        <v>-4223912500</v>
      </c>
      <c r="X69" s="354"/>
      <c r="Y69" s="354"/>
      <c r="Z69" s="354"/>
      <c r="AA69" s="354"/>
      <c r="AB69" s="354"/>
      <c r="AC69" s="355"/>
    </row>
    <row r="70" spans="2:29" x14ac:dyDescent="0.25">
      <c r="B70" s="27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6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7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6"/>
        <v>665877207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7"/>
        <v>665877207</v>
      </c>
      <c r="X71" s="339"/>
      <c r="Y71" s="339"/>
      <c r="Z71" s="339"/>
      <c r="AA71" s="339"/>
      <c r="AB71" s="339"/>
      <c r="AC71" s="340"/>
    </row>
    <row r="72" spans="2:29" x14ac:dyDescent="0.25">
      <c r="B72" s="27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6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7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27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6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7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27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6"/>
        <v>15838220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7"/>
        <v>15838220</v>
      </c>
      <c r="X74" s="354"/>
      <c r="Y74" s="354"/>
      <c r="Z74" s="354"/>
      <c r="AA74" s="354"/>
      <c r="AB74" s="354"/>
      <c r="AC74" s="355"/>
    </row>
    <row r="75" spans="2:29" x14ac:dyDescent="0.25">
      <c r="B75" s="27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6"/>
        <v>-13364110</v>
      </c>
      <c r="K75" s="354"/>
      <c r="L75" s="354"/>
      <c r="M75" s="354"/>
      <c r="N75" s="355"/>
      <c r="O75" s="37"/>
      <c r="P75" s="72"/>
      <c r="Q75" s="72"/>
      <c r="R75" s="35"/>
      <c r="S75" s="357">
        <v>0</v>
      </c>
      <c r="T75" s="358"/>
      <c r="U75" s="358"/>
      <c r="V75" s="359"/>
      <c r="W75" s="356">
        <f t="shared" si="7"/>
        <v>-13364110</v>
      </c>
      <c r="X75" s="354"/>
      <c r="Y75" s="354"/>
      <c r="Z75" s="354"/>
      <c r="AA75" s="354"/>
      <c r="AB75" s="354"/>
      <c r="AC75" s="355"/>
    </row>
    <row r="76" spans="2:29" x14ac:dyDescent="0.25">
      <c r="B76" s="27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6"/>
        <v>94014815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7"/>
        <v>94014815</v>
      </c>
      <c r="X76" s="354"/>
      <c r="Y76" s="354"/>
      <c r="Z76" s="354"/>
      <c r="AA76" s="354"/>
      <c r="AB76" s="354"/>
      <c r="AC76" s="355"/>
    </row>
    <row r="77" spans="2:29" x14ac:dyDescent="0.25">
      <c r="B77" s="27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6"/>
        <v>-90987000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7"/>
        <v>-90987000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6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7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6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7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6"/>
        <v>3306925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7"/>
        <v>3306925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6"/>
        <v>-3266925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7"/>
        <v>-3266925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6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7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6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7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6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7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24630571985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24630571985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B18:AC18"/>
    <mergeCell ref="B19:B20"/>
    <mergeCell ref="C19:I20"/>
    <mergeCell ref="J19:O20"/>
    <mergeCell ref="Q19:W20"/>
    <mergeCell ref="X19:AC20"/>
    <mergeCell ref="A1:AA1"/>
    <mergeCell ref="A2:AA2"/>
    <mergeCell ref="Q5:V5"/>
    <mergeCell ref="Y5:AC5"/>
    <mergeCell ref="T8:V8"/>
    <mergeCell ref="B10:AC10"/>
    <mergeCell ref="J23:P23"/>
    <mergeCell ref="Q23:W23"/>
    <mergeCell ref="X23:AC23"/>
    <mergeCell ref="J24:P24"/>
    <mergeCell ref="Q24:W24"/>
    <mergeCell ref="X24:AC24"/>
    <mergeCell ref="C21:I21"/>
    <mergeCell ref="J21:P21"/>
    <mergeCell ref="Q21:W21"/>
    <mergeCell ref="X21:AC21"/>
    <mergeCell ref="J22:P22"/>
    <mergeCell ref="Q22:W22"/>
    <mergeCell ref="X22:AC22"/>
    <mergeCell ref="J27:P27"/>
    <mergeCell ref="Q27:W27"/>
    <mergeCell ref="X27:AC27"/>
    <mergeCell ref="J28:P28"/>
    <mergeCell ref="Q28:W28"/>
    <mergeCell ref="X28:AC28"/>
    <mergeCell ref="J25:P25"/>
    <mergeCell ref="Q25:W25"/>
    <mergeCell ref="X25:AC25"/>
    <mergeCell ref="J26:P26"/>
    <mergeCell ref="Q26:W26"/>
    <mergeCell ref="X26:AC26"/>
    <mergeCell ref="J31:P31"/>
    <mergeCell ref="Q31:W31"/>
    <mergeCell ref="X31:AC31"/>
    <mergeCell ref="J32:P32"/>
    <mergeCell ref="Q32:W32"/>
    <mergeCell ref="X32:AC32"/>
    <mergeCell ref="J29:P29"/>
    <mergeCell ref="Q29:W29"/>
    <mergeCell ref="X29:AC29"/>
    <mergeCell ref="J30:P30"/>
    <mergeCell ref="Q30:W30"/>
    <mergeCell ref="X30:AC30"/>
    <mergeCell ref="J35:P35"/>
    <mergeCell ref="Q35:W35"/>
    <mergeCell ref="X35:AC35"/>
    <mergeCell ref="J36:P36"/>
    <mergeCell ref="Q36:W36"/>
    <mergeCell ref="X36:AC36"/>
    <mergeCell ref="J33:P33"/>
    <mergeCell ref="Q33:W33"/>
    <mergeCell ref="X33:AC33"/>
    <mergeCell ref="J34:P34"/>
    <mergeCell ref="Q34:W34"/>
    <mergeCell ref="X34:AC34"/>
    <mergeCell ref="X39:AC39"/>
    <mergeCell ref="J40:P40"/>
    <mergeCell ref="Q40:W40"/>
    <mergeCell ref="X40:AC40"/>
    <mergeCell ref="J41:P41"/>
    <mergeCell ref="Q41:W41"/>
    <mergeCell ref="X41:AC41"/>
    <mergeCell ref="J37:P37"/>
    <mergeCell ref="Q37:W37"/>
    <mergeCell ref="J38:P38"/>
    <mergeCell ref="Q38:W38"/>
    <mergeCell ref="J39:P39"/>
    <mergeCell ref="Q39:W39"/>
    <mergeCell ref="X37:AC37"/>
    <mergeCell ref="X38:AC38"/>
    <mergeCell ref="J44:P44"/>
    <mergeCell ref="Q44:W44"/>
    <mergeCell ref="X44:AC44"/>
    <mergeCell ref="J45:P45"/>
    <mergeCell ref="Q45:W45"/>
    <mergeCell ref="X45:AC45"/>
    <mergeCell ref="J42:P42"/>
    <mergeCell ref="Q42:W42"/>
    <mergeCell ref="X42:AC42"/>
    <mergeCell ref="J43:P43"/>
    <mergeCell ref="Q43:W43"/>
    <mergeCell ref="X43:AC43"/>
    <mergeCell ref="J48:P48"/>
    <mergeCell ref="Q48:W48"/>
    <mergeCell ref="X48:AC48"/>
    <mergeCell ref="J49:P49"/>
    <mergeCell ref="Q49:W49"/>
    <mergeCell ref="X49:AC49"/>
    <mergeCell ref="J46:P46"/>
    <mergeCell ref="Q46:W46"/>
    <mergeCell ref="X46:AC46"/>
    <mergeCell ref="J47:P47"/>
    <mergeCell ref="Q47:W47"/>
    <mergeCell ref="X47:AC47"/>
    <mergeCell ref="C56:I56"/>
    <mergeCell ref="J56:N56"/>
    <mergeCell ref="O56:R56"/>
    <mergeCell ref="S56:V56"/>
    <mergeCell ref="W56:AC56"/>
    <mergeCell ref="J50:P50"/>
    <mergeCell ref="Q50:W50"/>
    <mergeCell ref="X50:AC50"/>
    <mergeCell ref="B52:AC52"/>
    <mergeCell ref="B53:AC53"/>
    <mergeCell ref="B54:B55"/>
    <mergeCell ref="C54:I55"/>
    <mergeCell ref="J54:N54"/>
    <mergeCell ref="O54:V54"/>
    <mergeCell ref="W54:AC54"/>
    <mergeCell ref="J57:N57"/>
    <mergeCell ref="W57:AC57"/>
    <mergeCell ref="J58:N58"/>
    <mergeCell ref="O58:R58"/>
    <mergeCell ref="S58:V58"/>
    <mergeCell ref="W58:AC58"/>
    <mergeCell ref="J55:N55"/>
    <mergeCell ref="O55:R55"/>
    <mergeCell ref="S55:V55"/>
    <mergeCell ref="W55:AC55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  <rowBreaks count="1" manualBreakCount="1">
    <brk id="51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87"/>
  <sheetViews>
    <sheetView zoomScaleNormal="100" workbookViewId="0">
      <selection activeCell="AB108" sqref="AB108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83"/>
      <c r="K6" s="84"/>
      <c r="L6" s="85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/>
      <c r="K10" s="382"/>
      <c r="L10" s="383"/>
      <c r="M10" s="382"/>
      <c r="N10" s="382"/>
      <c r="O10" s="382"/>
      <c r="P10" s="382"/>
      <c r="Q10" s="381"/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0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84"/>
      <c r="N16" s="84"/>
      <c r="O16" s="84"/>
      <c r="P16" s="84"/>
      <c r="Q16" s="381">
        <f t="shared" ref="Q16" si="1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ref="Q17:Q18" si="2">SUM(J17:P17)</f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89"/>
      <c r="N19" s="89"/>
      <c r="O19" s="89"/>
      <c r="P19" s="89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89"/>
      <c r="N20" s="89"/>
      <c r="O20" s="89"/>
      <c r="P20" s="89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93" t="s">
        <v>113</v>
      </c>
      <c r="C25" s="94"/>
      <c r="D25" s="95" t="s">
        <v>114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6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18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119"/>
      <c r="N30" s="119"/>
      <c r="O30" s="119"/>
      <c r="P30" s="125"/>
      <c r="Q30" s="68"/>
      <c r="R30" s="119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88"/>
      <c r="N31" s="388"/>
      <c r="O31" s="388"/>
      <c r="P31" s="388"/>
      <c r="Q31" s="389"/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58"/>
      <c r="K32" s="47"/>
      <c r="L32" s="48"/>
      <c r="M32" s="127"/>
      <c r="N32" s="127"/>
      <c r="O32" s="127"/>
      <c r="P32" s="127"/>
      <c r="Q32" s="123"/>
      <c r="R32" s="121"/>
      <c r="S32" s="124"/>
    </row>
    <row r="33" spans="1:19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101"/>
      <c r="N33" s="101"/>
      <c r="O33" s="101"/>
      <c r="P33" s="101"/>
      <c r="Q33" s="381"/>
      <c r="R33" s="382"/>
      <c r="S33" s="383"/>
    </row>
    <row r="34" spans="1:19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</row>
    <row r="35" spans="1:19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19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19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19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19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19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19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19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19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/>
      <c r="K43" s="403"/>
      <c r="L43" s="404"/>
      <c r="M43" s="391"/>
      <c r="N43" s="391"/>
      <c r="O43" s="391"/>
      <c r="P43" s="391"/>
      <c r="Q43" s="405"/>
      <c r="R43" s="406"/>
      <c r="S43" s="407"/>
    </row>
    <row r="44" spans="1:19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120"/>
      <c r="N44" s="120"/>
      <c r="O44" s="120"/>
      <c r="P44" s="120"/>
      <c r="Q44" s="128"/>
      <c r="R44" s="129"/>
      <c r="S44" s="130"/>
    </row>
    <row r="45" spans="1:19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120"/>
      <c r="N45" s="120"/>
      <c r="O45" s="120"/>
      <c r="P45" s="120"/>
      <c r="Q45" s="128"/>
      <c r="R45" s="129"/>
      <c r="S45" s="130"/>
    </row>
    <row r="46" spans="1:19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120"/>
      <c r="N46" s="120"/>
      <c r="O46" s="120"/>
      <c r="P46" s="120"/>
      <c r="Q46" s="128"/>
      <c r="R46" s="129"/>
      <c r="S46" s="130"/>
    </row>
    <row r="47" spans="1:19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120"/>
      <c r="N47" s="120"/>
      <c r="O47" s="120"/>
      <c r="P47" s="120"/>
      <c r="Q47" s="128"/>
      <c r="R47" s="129"/>
      <c r="S47" s="130"/>
    </row>
    <row r="48" spans="1:19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>
        <v>0</v>
      </c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 t="s">
        <v>188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 t="s">
        <v>191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152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B2:S2"/>
    <mergeCell ref="B3:B4"/>
    <mergeCell ref="C3:I4"/>
    <mergeCell ref="J3:L4"/>
    <mergeCell ref="M3:P4"/>
    <mergeCell ref="Q3:S4"/>
    <mergeCell ref="J7:L7"/>
    <mergeCell ref="M7:P7"/>
    <mergeCell ref="Q7:S7"/>
    <mergeCell ref="J8:L8"/>
    <mergeCell ref="M8:P8"/>
    <mergeCell ref="Q8:S8"/>
    <mergeCell ref="C5:I5"/>
    <mergeCell ref="J5:L5"/>
    <mergeCell ref="M5:P5"/>
    <mergeCell ref="Q5:S5"/>
    <mergeCell ref="M6:P6"/>
    <mergeCell ref="Q6:S6"/>
    <mergeCell ref="J11:L11"/>
    <mergeCell ref="M11:P11"/>
    <mergeCell ref="Q11:S11"/>
    <mergeCell ref="J12:L12"/>
    <mergeCell ref="M12:P12"/>
    <mergeCell ref="Q12:S12"/>
    <mergeCell ref="J9:L9"/>
    <mergeCell ref="M9:P9"/>
    <mergeCell ref="Q9:S9"/>
    <mergeCell ref="J10:L10"/>
    <mergeCell ref="M10:P10"/>
    <mergeCell ref="Q10:S10"/>
    <mergeCell ref="J15:L15"/>
    <mergeCell ref="M15:P15"/>
    <mergeCell ref="Q15:S15"/>
    <mergeCell ref="J16:L16"/>
    <mergeCell ref="Q16:S16"/>
    <mergeCell ref="J17:L17"/>
    <mergeCell ref="M17:P17"/>
    <mergeCell ref="Q17:S17"/>
    <mergeCell ref="J13:L13"/>
    <mergeCell ref="M13:P13"/>
    <mergeCell ref="Q13:S13"/>
    <mergeCell ref="J14:L14"/>
    <mergeCell ref="M14:P14"/>
    <mergeCell ref="Q14:S14"/>
    <mergeCell ref="J21:L21"/>
    <mergeCell ref="M21:P21"/>
    <mergeCell ref="Q21:S21"/>
    <mergeCell ref="J22:L22"/>
    <mergeCell ref="M22:P22"/>
    <mergeCell ref="Q22:S22"/>
    <mergeCell ref="J18:L18"/>
    <mergeCell ref="M18:P18"/>
    <mergeCell ref="Q18:S18"/>
    <mergeCell ref="J19:L19"/>
    <mergeCell ref="Q19:S19"/>
    <mergeCell ref="J20:L20"/>
    <mergeCell ref="Q20:S20"/>
    <mergeCell ref="C29:I29"/>
    <mergeCell ref="J29:L29"/>
    <mergeCell ref="M29:P29"/>
    <mergeCell ref="Q29:S29"/>
    <mergeCell ref="M31:P31"/>
    <mergeCell ref="Q31:S31"/>
    <mergeCell ref="B24:S24"/>
    <mergeCell ref="B27:B28"/>
    <mergeCell ref="C27:I28"/>
    <mergeCell ref="J27:L28"/>
    <mergeCell ref="M27:P28"/>
    <mergeCell ref="Q27:S28"/>
    <mergeCell ref="C30:I30"/>
    <mergeCell ref="J30:L30"/>
    <mergeCell ref="M48:P48"/>
    <mergeCell ref="Q48:S48"/>
    <mergeCell ref="C42:I42"/>
    <mergeCell ref="J42:L42"/>
    <mergeCell ref="M42:P42"/>
    <mergeCell ref="Q42:S42"/>
    <mergeCell ref="J43:L43"/>
    <mergeCell ref="M43:P43"/>
    <mergeCell ref="Q43:S43"/>
    <mergeCell ref="J47:L47"/>
    <mergeCell ref="J44:L44"/>
    <mergeCell ref="J46:L46"/>
    <mergeCell ref="M60:P60"/>
    <mergeCell ref="C53:I53"/>
    <mergeCell ref="J53:L53"/>
    <mergeCell ref="M53:P53"/>
    <mergeCell ref="Q53:S53"/>
    <mergeCell ref="M54:P54"/>
    <mergeCell ref="M59:P59"/>
    <mergeCell ref="B50:S50"/>
    <mergeCell ref="B51:B52"/>
    <mergeCell ref="C51:I52"/>
    <mergeCell ref="J51:L52"/>
    <mergeCell ref="M51:P52"/>
    <mergeCell ref="Q51:S52"/>
    <mergeCell ref="M55:P55"/>
    <mergeCell ref="M56:P56"/>
    <mergeCell ref="M58:P58"/>
    <mergeCell ref="M57:P57"/>
    <mergeCell ref="B39:S39"/>
    <mergeCell ref="B40:B41"/>
    <mergeCell ref="C40:I41"/>
    <mergeCell ref="J40:L41"/>
    <mergeCell ref="M40:P41"/>
    <mergeCell ref="Q40:S41"/>
    <mergeCell ref="Q33:S33"/>
    <mergeCell ref="M34:P34"/>
    <mergeCell ref="Q34:S34"/>
    <mergeCell ref="M35:P35"/>
    <mergeCell ref="Q35:S35"/>
  </mergeCells>
  <pageMargins left="0.7" right="0.7" top="0.75" bottom="0.75" header="0.3" footer="0.3"/>
  <pageSetup paperSize="9" scale="99" orientation="portrait" horizontalDpi="4294967293" verticalDpi="0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CA0E5-0E7E-41CB-BF8B-05C8D6B73F70}">
  <sheetPr>
    <pageSetUpPr fitToPage="1"/>
  </sheetPr>
  <dimension ref="A1:X91"/>
  <sheetViews>
    <sheetView zoomScale="70" zoomScaleNormal="70" workbookViewId="0">
      <selection activeCell="G36" sqref="G36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216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217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226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233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231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234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227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223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241" t="s">
        <v>19</v>
      </c>
      <c r="F32" s="241" t="s">
        <v>20</v>
      </c>
      <c r="G32" s="241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239" t="s">
        <v>22</v>
      </c>
      <c r="C33" s="263" t="s">
        <v>23</v>
      </c>
      <c r="D33" s="264"/>
      <c r="E33" s="239" t="s">
        <v>24</v>
      </c>
      <c r="F33" s="239" t="s">
        <v>25</v>
      </c>
      <c r="G33" s="240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241" t="s">
        <v>15</v>
      </c>
      <c r="C34" s="265" t="s">
        <v>27</v>
      </c>
      <c r="D34" s="265"/>
      <c r="E34" s="135">
        <f>SUM(E37,E35,E49)</f>
        <v>5018046</v>
      </c>
      <c r="F34" s="8">
        <f>G34-E34</f>
        <v>-292402</v>
      </c>
      <c r="G34" s="135">
        <f>SUM(G35,G37,G49)</f>
        <v>4725644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5018046</v>
      </c>
      <c r="F35" s="8">
        <f t="shared" ref="F35:F63" si="3">G35-E35</f>
        <v>-292402</v>
      </c>
      <c r="G35" s="133">
        <f>SUM(G36)</f>
        <v>4725644</v>
      </c>
      <c r="I35" s="9">
        <v>12501365</v>
      </c>
      <c r="Q35" s="1">
        <f t="shared" si="0"/>
        <v>0</v>
      </c>
      <c r="X35" s="1" t="s">
        <v>212</v>
      </c>
    </row>
    <row r="36" spans="2:24" ht="12.75" x14ac:dyDescent="0.2">
      <c r="B36" s="11"/>
      <c r="C36" s="11">
        <v>1</v>
      </c>
      <c r="D36" s="11" t="s">
        <v>30</v>
      </c>
      <c r="E36" s="134">
        <v>5018046</v>
      </c>
      <c r="F36" s="8">
        <f>G36-E36</f>
        <v>-292402</v>
      </c>
      <c r="G36" s="134">
        <v>4725644</v>
      </c>
      <c r="I36" s="9">
        <v>3814900</v>
      </c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0</v>
      </c>
      <c r="F37" s="8">
        <f t="shared" si="3"/>
        <v>0</v>
      </c>
      <c r="G37" s="13"/>
      <c r="H37" s="14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/>
      <c r="F38" s="8">
        <f t="shared" si="3"/>
        <v>0</v>
      </c>
      <c r="G38" s="12"/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/>
      <c r="F39" s="8">
        <f t="shared" si="3"/>
        <v>0</v>
      </c>
      <c r="G39" s="12"/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/>
      <c r="F40" s="8">
        <f t="shared" si="3"/>
        <v>0</v>
      </c>
      <c r="G40" s="12"/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/>
      <c r="F41" s="8">
        <f t="shared" si="3"/>
        <v>0</v>
      </c>
      <c r="G41" s="12"/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/>
      <c r="F42" s="8">
        <f t="shared" si="3"/>
        <v>0</v>
      </c>
      <c r="G42" s="12"/>
      <c r="J42" s="159">
        <f>'Tahunan sMT2 2022a'!E54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/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/>
      <c r="F44" s="8">
        <f t="shared" si="3"/>
        <v>0</v>
      </c>
      <c r="G44" s="16"/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/>
      <c r="F45" s="8">
        <f t="shared" si="3"/>
        <v>0</v>
      </c>
      <c r="G45" s="16"/>
      <c r="J45" s="159">
        <f>'Tahunan sMT2 2022a'!E58</f>
        <v>0</v>
      </c>
      <c r="Q45" s="1">
        <f t="shared" si="0"/>
        <v>0</v>
      </c>
      <c r="X45" s="1">
        <f t="shared" si="2"/>
        <v>0</v>
      </c>
    </row>
    <row r="46" spans="2:24" ht="12.75" x14ac:dyDescent="0.2">
      <c r="B46" s="11"/>
      <c r="C46" s="11">
        <v>9</v>
      </c>
      <c r="D46" s="11" t="s">
        <v>41</v>
      </c>
      <c r="E46" s="16"/>
      <c r="F46" s="8">
        <f t="shared" si="3"/>
        <v>0</v>
      </c>
      <c r="G46" s="16"/>
      <c r="J46" s="159">
        <f>'Tahunan sMT2 2022a'!E59</f>
        <v>0</v>
      </c>
      <c r="Q46" s="1">
        <f t="shared" si="0"/>
        <v>0</v>
      </c>
      <c r="X46" s="1">
        <f t="shared" si="2"/>
        <v>0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0</v>
      </c>
      <c r="F47" s="8">
        <f t="shared" si="3"/>
        <v>0</v>
      </c>
      <c r="G47" s="16">
        <f>SUM(G44:G46)</f>
        <v>0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0</v>
      </c>
      <c r="F49" s="8">
        <f t="shared" si="3"/>
        <v>0</v>
      </c>
      <c r="G49" s="13">
        <f>SUM(G50:G54)</f>
        <v>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/>
      <c r="F51" s="8">
        <f t="shared" si="3"/>
        <v>0</v>
      </c>
      <c r="G51" s="16"/>
    </row>
    <row r="52" spans="2:24" ht="12.75" x14ac:dyDescent="0.2">
      <c r="B52" s="11"/>
      <c r="C52" s="11">
        <v>3</v>
      </c>
      <c r="D52" s="11" t="s">
        <v>47</v>
      </c>
      <c r="E52" s="16"/>
      <c r="F52" s="8">
        <f t="shared" si="3"/>
        <v>0</v>
      </c>
      <c r="G52" s="16"/>
    </row>
    <row r="53" spans="2:24" ht="12.75" x14ac:dyDescent="0.2">
      <c r="B53" s="11"/>
      <c r="C53" s="11">
        <v>4</v>
      </c>
      <c r="D53" s="11" t="s">
        <v>133</v>
      </c>
      <c r="E53" s="16"/>
      <c r="F53" s="8">
        <f t="shared" si="3"/>
        <v>0</v>
      </c>
      <c r="G53" s="16"/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/>
      <c r="F55" s="8">
        <f t="shared" si="3"/>
        <v>0</v>
      </c>
      <c r="G55" s="16"/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f>SUM(G57,G60,G61,G62)</f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/>
      <c r="F58" s="8">
        <f t="shared" si="3"/>
        <v>0</v>
      </c>
      <c r="G58" s="16"/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/>
      <c r="F59" s="8">
        <f t="shared" si="3"/>
        <v>0</v>
      </c>
      <c r="G59" s="16"/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5018046</v>
      </c>
      <c r="F63" s="8">
        <f t="shared" si="3"/>
        <v>-292402</v>
      </c>
      <c r="G63" s="19">
        <f>SUM(G62,G61,G60,G56,G49,G37,G35)</f>
        <v>4725644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232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0</v>
      </c>
      <c r="W80" s="1">
        <f t="shared" si="5"/>
        <v>0</v>
      </c>
    </row>
    <row r="81" spans="1:23" ht="12.75" x14ac:dyDescent="0.2">
      <c r="J81" s="1">
        <f t="shared" si="4"/>
        <v>0</v>
      </c>
      <c r="W81" s="1">
        <f t="shared" si="5"/>
        <v>0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opLeftCell="A40" zoomScale="85" zoomScaleNormal="85" workbookViewId="0">
      <selection activeCell="E23" sqref="E23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216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217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206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222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218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219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196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220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217" t="s">
        <v>19</v>
      </c>
      <c r="F32" s="217" t="s">
        <v>20</v>
      </c>
      <c r="G32" s="217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215" t="s">
        <v>22</v>
      </c>
      <c r="C33" s="263" t="s">
        <v>23</v>
      </c>
      <c r="D33" s="264"/>
      <c r="E33" s="215" t="s">
        <v>24</v>
      </c>
      <c r="F33" s="215" t="s">
        <v>25</v>
      </c>
      <c r="G33" s="216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217" t="s">
        <v>15</v>
      </c>
      <c r="C34" s="265" t="s">
        <v>27</v>
      </c>
      <c r="D34" s="265"/>
      <c r="E34" s="135">
        <f>SUM(E37,E35,E49)</f>
        <v>5725445</v>
      </c>
      <c r="F34" s="8">
        <f>G34-E34</f>
        <v>-503074</v>
      </c>
      <c r="G34" s="135">
        <f>SUM(G35,G37,G49)</f>
        <v>5222371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5725445</v>
      </c>
      <c r="F35" s="8">
        <f t="shared" ref="F35:F63" si="3">G35-E35</f>
        <v>-503074</v>
      </c>
      <c r="G35" s="133">
        <f>SUM(G36)</f>
        <v>5222371</v>
      </c>
      <c r="I35" s="9">
        <v>12501365</v>
      </c>
      <c r="Q35" s="1">
        <f t="shared" si="0"/>
        <v>0</v>
      </c>
      <c r="X35" s="1" t="s">
        <v>212</v>
      </c>
    </row>
    <row r="36" spans="2:24" ht="12.75" x14ac:dyDescent="0.2">
      <c r="B36" s="11"/>
      <c r="C36" s="11">
        <v>1</v>
      </c>
      <c r="D36" s="11" t="s">
        <v>30</v>
      </c>
      <c r="E36" s="134">
        <v>5725445</v>
      </c>
      <c r="F36" s="8">
        <f>G36-E36</f>
        <v>-503074</v>
      </c>
      <c r="G36" s="134">
        <v>5222371</v>
      </c>
      <c r="I36" s="9">
        <v>3814900</v>
      </c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0</v>
      </c>
      <c r="F37" s="8">
        <f t="shared" si="3"/>
        <v>0</v>
      </c>
      <c r="G37" s="13"/>
      <c r="H37" s="14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/>
      <c r="F38" s="8">
        <f t="shared" si="3"/>
        <v>0</v>
      </c>
      <c r="G38" s="12"/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/>
      <c r="F39" s="8">
        <f t="shared" si="3"/>
        <v>0</v>
      </c>
      <c r="G39" s="12"/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/>
      <c r="F40" s="8">
        <f t="shared" si="3"/>
        <v>0</v>
      </c>
      <c r="G40" s="12"/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/>
      <c r="F41" s="8">
        <f t="shared" si="3"/>
        <v>0</v>
      </c>
      <c r="G41" s="12"/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/>
      <c r="F42" s="8">
        <f t="shared" si="3"/>
        <v>0</v>
      </c>
      <c r="G42" s="12"/>
      <c r="J42" s="159">
        <f>'Tahunan tahun 2019a'!E54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/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/>
      <c r="F44" s="8">
        <f t="shared" si="3"/>
        <v>0</v>
      </c>
      <c r="G44" s="16"/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/>
      <c r="F45" s="8">
        <f t="shared" si="3"/>
        <v>0</v>
      </c>
      <c r="G45" s="16"/>
      <c r="J45" s="159">
        <f>'Tahunan tahun 2019a'!E58</f>
        <v>0</v>
      </c>
      <c r="Q45" s="1">
        <f t="shared" si="0"/>
        <v>0</v>
      </c>
      <c r="X45" s="1">
        <f t="shared" si="2"/>
        <v>0</v>
      </c>
    </row>
    <row r="46" spans="2:24" ht="12.75" x14ac:dyDescent="0.2">
      <c r="B46" s="11"/>
      <c r="C46" s="11">
        <v>9</v>
      </c>
      <c r="D46" s="11" t="s">
        <v>41</v>
      </c>
      <c r="E46" s="16"/>
      <c r="F46" s="8">
        <f t="shared" si="3"/>
        <v>0</v>
      </c>
      <c r="G46" s="16"/>
      <c r="J46" s="159">
        <f>'Tahunan tahun 2019a'!E59</f>
        <v>0</v>
      </c>
      <c r="Q46" s="1">
        <f t="shared" si="0"/>
        <v>0</v>
      </c>
      <c r="X46" s="1">
        <f t="shared" si="2"/>
        <v>0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0</v>
      </c>
      <c r="F47" s="8">
        <f t="shared" si="3"/>
        <v>0</v>
      </c>
      <c r="G47" s="16">
        <f>SUM(G44:G46)</f>
        <v>0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0</v>
      </c>
      <c r="F49" s="8">
        <f t="shared" si="3"/>
        <v>0</v>
      </c>
      <c r="G49" s="13">
        <f>SUM(G50:G54)</f>
        <v>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/>
      <c r="F51" s="8">
        <f t="shared" si="3"/>
        <v>0</v>
      </c>
      <c r="G51" s="16"/>
    </row>
    <row r="52" spans="2:24" ht="12.75" x14ac:dyDescent="0.2">
      <c r="B52" s="11"/>
      <c r="C52" s="11">
        <v>3</v>
      </c>
      <c r="D52" s="11" t="s">
        <v>47</v>
      </c>
      <c r="E52" s="16"/>
      <c r="F52" s="8">
        <f t="shared" si="3"/>
        <v>0</v>
      </c>
      <c r="G52" s="16"/>
    </row>
    <row r="53" spans="2:24" ht="12.75" x14ac:dyDescent="0.2">
      <c r="B53" s="11"/>
      <c r="C53" s="11">
        <v>4</v>
      </c>
      <c r="D53" s="11" t="s">
        <v>133</v>
      </c>
      <c r="E53" s="16"/>
      <c r="F53" s="8">
        <f t="shared" si="3"/>
        <v>0</v>
      </c>
      <c r="G53" s="16"/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/>
      <c r="F55" s="8">
        <f t="shared" si="3"/>
        <v>0</v>
      </c>
      <c r="G55" s="16"/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f>SUM(G57,G60,G61,G62)</f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/>
      <c r="F58" s="8">
        <f t="shared" si="3"/>
        <v>0</v>
      </c>
      <c r="G58" s="16"/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/>
      <c r="F59" s="8">
        <f t="shared" si="3"/>
        <v>0</v>
      </c>
      <c r="G59" s="16"/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5725445</v>
      </c>
      <c r="F63" s="8">
        <f t="shared" si="3"/>
        <v>-503074</v>
      </c>
      <c r="G63" s="19">
        <f>SUM(G62,G61,G60,G56,G49,G37,G35)</f>
        <v>5222371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221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0</v>
      </c>
      <c r="W80" s="1">
        <f t="shared" si="5"/>
        <v>0</v>
      </c>
    </row>
    <row r="81" spans="1:23" ht="12.75" x14ac:dyDescent="0.2">
      <c r="J81" s="1">
        <f t="shared" si="4"/>
        <v>0</v>
      </c>
      <c r="W81" s="1">
        <f t="shared" si="5"/>
        <v>0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4294967293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1"/>
  <sheetViews>
    <sheetView zoomScale="85" zoomScaleNormal="85" workbookViewId="0">
      <selection activeCell="E75" sqref="E75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216" t="s">
        <v>203</v>
      </c>
      <c r="Z6" s="225" t="s">
        <v>204</v>
      </c>
      <c r="AA6" s="36"/>
      <c r="AB6" s="223">
        <v>1</v>
      </c>
      <c r="AC6" s="216">
        <v>9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222">
        <v>0</v>
      </c>
      <c r="F12" s="222">
        <v>0</v>
      </c>
      <c r="G12" s="222">
        <v>5</v>
      </c>
      <c r="H12" s="45"/>
      <c r="I12" s="222">
        <v>0</v>
      </c>
      <c r="J12" s="222">
        <v>4</v>
      </c>
      <c r="K12" s="45"/>
      <c r="L12" s="222">
        <v>0</v>
      </c>
      <c r="M12" s="222">
        <v>8</v>
      </c>
      <c r="N12" s="222">
        <v>0</v>
      </c>
      <c r="O12" s="222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1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217" t="s">
        <v>15</v>
      </c>
      <c r="C22" s="53" t="s">
        <v>27</v>
      </c>
      <c r="D22" s="54"/>
      <c r="E22" s="218"/>
      <c r="F22" s="218"/>
      <c r="G22" s="218"/>
      <c r="H22" s="218"/>
      <c r="I22" s="218"/>
      <c r="J22" s="286">
        <f>'Tahunan tahun 2019a'!E34</f>
        <v>5725445</v>
      </c>
      <c r="K22" s="287"/>
      <c r="L22" s="287"/>
      <c r="M22" s="287"/>
      <c r="N22" s="287"/>
      <c r="O22" s="287"/>
      <c r="P22" s="288"/>
      <c r="Q22" s="286">
        <f>J22</f>
        <v>5725445</v>
      </c>
      <c r="R22" s="287"/>
      <c r="S22" s="287"/>
      <c r="T22" s="287"/>
      <c r="U22" s="287"/>
      <c r="V22" s="287"/>
      <c r="W22" s="288"/>
      <c r="X22" s="289">
        <f>J22</f>
        <v>5725445</v>
      </c>
      <c r="Y22" s="290"/>
      <c r="Z22" s="290"/>
      <c r="AA22" s="290"/>
      <c r="AB22" s="290"/>
      <c r="AC22" s="291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'Tahunan tahun 2019a'!E35</f>
        <v>5725445</v>
      </c>
      <c r="K23" s="287"/>
      <c r="L23" s="287"/>
      <c r="M23" s="287"/>
      <c r="N23" s="287"/>
      <c r="O23" s="287"/>
      <c r="P23" s="288"/>
      <c r="Q23" s="286">
        <f t="shared" ref="Q23:Q50" si="0">J23</f>
        <v>5725445</v>
      </c>
      <c r="R23" s="287"/>
      <c r="S23" s="287"/>
      <c r="T23" s="287"/>
      <c r="U23" s="287"/>
      <c r="V23" s="287"/>
      <c r="W23" s="288"/>
      <c r="X23" s="289">
        <f>J23</f>
        <v>5725445</v>
      </c>
      <c r="Y23" s="290"/>
      <c r="Z23" s="290"/>
      <c r="AA23" s="290"/>
      <c r="AB23" s="290"/>
      <c r="AC23" s="291"/>
    </row>
    <row r="24" spans="2:29" ht="18.75" customHeight="1" x14ac:dyDescent="0.25">
      <c r="B24" s="216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'Tahunan tahun 2019a'!E36</f>
        <v>5725445</v>
      </c>
      <c r="K24" s="311"/>
      <c r="L24" s="311"/>
      <c r="M24" s="311"/>
      <c r="N24" s="311"/>
      <c r="O24" s="311"/>
      <c r="P24" s="312"/>
      <c r="Q24" s="310">
        <f t="shared" si="0"/>
        <v>5725445</v>
      </c>
      <c r="R24" s="311"/>
      <c r="S24" s="311"/>
      <c r="T24" s="311"/>
      <c r="U24" s="311"/>
      <c r="V24" s="311"/>
      <c r="W24" s="312"/>
      <c r="X24" s="313">
        <f>J24</f>
        <v>5725445</v>
      </c>
      <c r="Y24" s="314"/>
      <c r="Z24" s="314"/>
      <c r="AA24" s="314"/>
      <c r="AB24" s="314"/>
      <c r="AC24" s="315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'Tahunan tahun 2019a'!E37</f>
        <v>0</v>
      </c>
      <c r="K25" s="287"/>
      <c r="L25" s="287"/>
      <c r="M25" s="287"/>
      <c r="N25" s="287"/>
      <c r="O25" s="287"/>
      <c r="P25" s="288"/>
      <c r="Q25" s="286">
        <f t="shared" si="0"/>
        <v>0</v>
      </c>
      <c r="R25" s="287"/>
      <c r="S25" s="287"/>
      <c r="T25" s="287"/>
      <c r="U25" s="287"/>
      <c r="V25" s="287"/>
      <c r="W25" s="288"/>
      <c r="X25" s="289">
        <f>J25</f>
        <v>0</v>
      </c>
      <c r="Y25" s="290"/>
      <c r="Z25" s="290"/>
      <c r="AA25" s="290"/>
      <c r="AB25" s="290"/>
      <c r="AC25" s="291"/>
    </row>
    <row r="26" spans="2:29" ht="18.75" customHeight="1" x14ac:dyDescent="0.25">
      <c r="B26" s="216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'Tahunan tahun 2019a'!E38</f>
        <v>0</v>
      </c>
      <c r="K26" s="311"/>
      <c r="L26" s="311"/>
      <c r="M26" s="311"/>
      <c r="N26" s="311"/>
      <c r="O26" s="311"/>
      <c r="P26" s="312"/>
      <c r="Q26" s="310">
        <f t="shared" si="0"/>
        <v>0</v>
      </c>
      <c r="R26" s="311"/>
      <c r="S26" s="311"/>
      <c r="T26" s="311"/>
      <c r="U26" s="311"/>
      <c r="V26" s="311"/>
      <c r="W26" s="312"/>
      <c r="X26" s="310">
        <f t="shared" ref="X26:X29" si="1">J26</f>
        <v>0</v>
      </c>
      <c r="Y26" s="311"/>
      <c r="Z26" s="311"/>
      <c r="AA26" s="311"/>
      <c r="AB26" s="311"/>
      <c r="AC26" s="312"/>
    </row>
    <row r="27" spans="2:29" ht="18.75" customHeight="1" x14ac:dyDescent="0.25">
      <c r="B27" s="216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'Tahunan tahun 2019a'!E39</f>
        <v>0</v>
      </c>
      <c r="K27" s="311"/>
      <c r="L27" s="311"/>
      <c r="M27" s="311"/>
      <c r="N27" s="311"/>
      <c r="O27" s="311"/>
      <c r="P27" s="312"/>
      <c r="Q27" s="310">
        <f t="shared" si="0"/>
        <v>0</v>
      </c>
      <c r="R27" s="311"/>
      <c r="S27" s="311"/>
      <c r="T27" s="311"/>
      <c r="U27" s="311"/>
      <c r="V27" s="311"/>
      <c r="W27" s="312"/>
      <c r="X27" s="310">
        <f t="shared" si="1"/>
        <v>0</v>
      </c>
      <c r="Y27" s="311"/>
      <c r="Z27" s="311"/>
      <c r="AA27" s="311"/>
      <c r="AB27" s="311"/>
      <c r="AC27" s="312"/>
    </row>
    <row r="28" spans="2:29" ht="18.75" customHeight="1" x14ac:dyDescent="0.25">
      <c r="B28" s="216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'Tahunan tahun 2019a'!E44</f>
        <v>0</v>
      </c>
      <c r="K28" s="311"/>
      <c r="L28" s="311"/>
      <c r="M28" s="311"/>
      <c r="N28" s="311"/>
      <c r="O28" s="311"/>
      <c r="P28" s="312"/>
      <c r="Q28" s="310">
        <f t="shared" si="0"/>
        <v>0</v>
      </c>
      <c r="R28" s="311"/>
      <c r="S28" s="311"/>
      <c r="T28" s="311"/>
      <c r="U28" s="311"/>
      <c r="V28" s="311"/>
      <c r="W28" s="312"/>
      <c r="X28" s="310">
        <f t="shared" si="1"/>
        <v>0</v>
      </c>
      <c r="Y28" s="311"/>
      <c r="Z28" s="311"/>
      <c r="AA28" s="311"/>
      <c r="AB28" s="311"/>
      <c r="AC28" s="312"/>
    </row>
    <row r="29" spans="2:29" ht="18.75" customHeight="1" x14ac:dyDescent="0.25">
      <c r="B29" s="216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'Tahunan tahun 2019a'!E40</f>
        <v>0</v>
      </c>
      <c r="K29" s="311"/>
      <c r="L29" s="311"/>
      <c r="M29" s="311"/>
      <c r="N29" s="311"/>
      <c r="O29" s="311"/>
      <c r="P29" s="312"/>
      <c r="Q29" s="310">
        <f t="shared" si="0"/>
        <v>0</v>
      </c>
      <c r="R29" s="311"/>
      <c r="S29" s="311"/>
      <c r="T29" s="311"/>
      <c r="U29" s="311"/>
      <c r="V29" s="311"/>
      <c r="W29" s="312"/>
      <c r="X29" s="310">
        <f t="shared" si="1"/>
        <v>0</v>
      </c>
      <c r="Y29" s="311"/>
      <c r="Z29" s="311"/>
      <c r="AA29" s="311"/>
      <c r="AB29" s="311"/>
      <c r="AC29" s="312"/>
    </row>
    <row r="30" spans="2:29" ht="18.75" customHeight="1" x14ac:dyDescent="0.25">
      <c r="B30" s="216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'Tahunan tahun 2019a'!E45</f>
        <v>0</v>
      </c>
      <c r="K30" s="311"/>
      <c r="L30" s="311"/>
      <c r="M30" s="311"/>
      <c r="N30" s="311"/>
      <c r="O30" s="311"/>
      <c r="P30" s="312"/>
      <c r="Q30" s="310">
        <f t="shared" si="0"/>
        <v>0</v>
      </c>
      <c r="R30" s="311"/>
      <c r="S30" s="311"/>
      <c r="T30" s="311"/>
      <c r="U30" s="311"/>
      <c r="V30" s="311"/>
      <c r="W30" s="312"/>
      <c r="X30" s="310">
        <f>J30</f>
        <v>0</v>
      </c>
      <c r="Y30" s="311"/>
      <c r="Z30" s="311"/>
      <c r="AA30" s="311"/>
      <c r="AB30" s="311"/>
      <c r="AC30" s="312"/>
    </row>
    <row r="31" spans="2:29" ht="18.75" customHeight="1" x14ac:dyDescent="0.25">
      <c r="B31" s="216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'Tahunan tahun 2019a'!E41</f>
        <v>0</v>
      </c>
      <c r="K31" s="311"/>
      <c r="L31" s="311"/>
      <c r="M31" s="311"/>
      <c r="N31" s="311"/>
      <c r="O31" s="311"/>
      <c r="P31" s="312"/>
      <c r="Q31" s="310">
        <f t="shared" si="0"/>
        <v>0</v>
      </c>
      <c r="R31" s="311"/>
      <c r="S31" s="311"/>
      <c r="T31" s="311"/>
      <c r="U31" s="311"/>
      <c r="V31" s="311"/>
      <c r="W31" s="312"/>
      <c r="X31" s="310">
        <f>J31</f>
        <v>0</v>
      </c>
      <c r="Y31" s="311"/>
      <c r="Z31" s="311"/>
      <c r="AA31" s="311"/>
      <c r="AB31" s="311"/>
      <c r="AC31" s="312"/>
    </row>
    <row r="32" spans="2:29" ht="18.75" customHeight="1" x14ac:dyDescent="0.25">
      <c r="B32" s="216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'Tahunan tahun 2019a'!E46</f>
        <v>0</v>
      </c>
      <c r="K32" s="311"/>
      <c r="L32" s="311"/>
      <c r="M32" s="311"/>
      <c r="N32" s="311"/>
      <c r="O32" s="311"/>
      <c r="P32" s="312"/>
      <c r="Q32" s="310">
        <f t="shared" si="0"/>
        <v>0</v>
      </c>
      <c r="R32" s="311"/>
      <c r="S32" s="311"/>
      <c r="T32" s="311"/>
      <c r="U32" s="311"/>
      <c r="V32" s="311"/>
      <c r="W32" s="312"/>
      <c r="X32" s="310">
        <f t="shared" ref="X32:X50" si="2">J32</f>
        <v>0</v>
      </c>
      <c r="Y32" s="311"/>
      <c r="Z32" s="311"/>
      <c r="AA32" s="311"/>
      <c r="AB32" s="311"/>
      <c r="AC32" s="312"/>
    </row>
    <row r="33" spans="2:29" ht="18.75" customHeight="1" x14ac:dyDescent="0.25">
      <c r="B33" s="216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'Tahunan tahun 2019a'!E42</f>
        <v>0</v>
      </c>
      <c r="K33" s="311"/>
      <c r="L33" s="311"/>
      <c r="M33" s="311"/>
      <c r="N33" s="311"/>
      <c r="O33" s="311"/>
      <c r="P33" s="312"/>
      <c r="Q33" s="310">
        <f t="shared" si="0"/>
        <v>0</v>
      </c>
      <c r="R33" s="311"/>
      <c r="S33" s="311"/>
      <c r="T33" s="311"/>
      <c r="U33" s="311"/>
      <c r="V33" s="311"/>
      <c r="W33" s="312"/>
      <c r="X33" s="310">
        <f t="shared" si="2"/>
        <v>0</v>
      </c>
      <c r="Y33" s="311"/>
      <c r="Z33" s="311"/>
      <c r="AA33" s="311"/>
      <c r="AB33" s="311"/>
      <c r="AC33" s="312"/>
    </row>
    <row r="34" spans="2:29" ht="18.75" customHeight="1" x14ac:dyDescent="0.25">
      <c r="B34" s="216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'Tahunan tahun 2019a'!E47</f>
        <v>0</v>
      </c>
      <c r="K34" s="311"/>
      <c r="L34" s="311"/>
      <c r="M34" s="311"/>
      <c r="N34" s="311"/>
      <c r="O34" s="311"/>
      <c r="P34" s="312"/>
      <c r="Q34" s="310">
        <f t="shared" si="0"/>
        <v>0</v>
      </c>
      <c r="R34" s="311"/>
      <c r="S34" s="311"/>
      <c r="T34" s="311"/>
      <c r="U34" s="311"/>
      <c r="V34" s="311"/>
      <c r="W34" s="312"/>
      <c r="X34" s="310">
        <f t="shared" si="2"/>
        <v>0</v>
      </c>
      <c r="Y34" s="311"/>
      <c r="Z34" s="311"/>
      <c r="AA34" s="311"/>
      <c r="AB34" s="311"/>
      <c r="AC34" s="312"/>
    </row>
    <row r="35" spans="2:29" ht="18.75" customHeight="1" x14ac:dyDescent="0.25">
      <c r="B35" s="216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'Tahunan tahun 2019a'!E43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 t="s">
        <v>212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/>
      <c r="K36" s="287"/>
      <c r="L36" s="287"/>
      <c r="M36" s="287"/>
      <c r="N36" s="287"/>
      <c r="O36" s="287"/>
      <c r="P36" s="288"/>
      <c r="Q36" s="286">
        <f t="shared" si="0"/>
        <v>0</v>
      </c>
      <c r="R36" s="287"/>
      <c r="S36" s="287"/>
      <c r="T36" s="287"/>
      <c r="U36" s="287"/>
      <c r="V36" s="287"/>
      <c r="W36" s="288"/>
      <c r="X36" s="289">
        <f t="shared" si="2"/>
        <v>0</v>
      </c>
      <c r="Y36" s="290"/>
      <c r="Z36" s="290"/>
      <c r="AA36" s="290"/>
      <c r="AB36" s="290"/>
      <c r="AC36" s="291"/>
    </row>
    <row r="37" spans="2:29" ht="18.75" customHeight="1" x14ac:dyDescent="0.25">
      <c r="B37" s="216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216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216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'Tahunan tahun 2019a'!E51</f>
        <v>0</v>
      </c>
      <c r="K39" s="311"/>
      <c r="L39" s="311"/>
      <c r="M39" s="311"/>
      <c r="N39" s="311"/>
      <c r="O39" s="311"/>
      <c r="P39" s="312"/>
      <c r="Q39" s="310">
        <f t="shared" si="0"/>
        <v>0</v>
      </c>
      <c r="R39" s="311"/>
      <c r="S39" s="311"/>
      <c r="T39" s="311"/>
      <c r="U39" s="311"/>
      <c r="V39" s="311"/>
      <c r="W39" s="312"/>
      <c r="X39" s="310">
        <f t="shared" si="2"/>
        <v>0</v>
      </c>
      <c r="Y39" s="311"/>
      <c r="Z39" s="311"/>
      <c r="AA39" s="311"/>
      <c r="AB39" s="311"/>
      <c r="AC39" s="312"/>
    </row>
    <row r="40" spans="2:29" ht="18.75" customHeight="1" x14ac:dyDescent="0.25">
      <c r="B40" s="216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'Tahunan tahun 2019a'!E53</f>
        <v>0</v>
      </c>
      <c r="K40" s="311"/>
      <c r="L40" s="311"/>
      <c r="M40" s="311"/>
      <c r="N40" s="311"/>
      <c r="O40" s="311"/>
      <c r="P40" s="312"/>
      <c r="Q40" s="310">
        <f t="shared" si="0"/>
        <v>0</v>
      </c>
      <c r="R40" s="311"/>
      <c r="S40" s="311"/>
      <c r="T40" s="311"/>
      <c r="U40" s="311"/>
      <c r="V40" s="311"/>
      <c r="W40" s="312"/>
      <c r="X40" s="310">
        <f t="shared" si="2"/>
        <v>0</v>
      </c>
      <c r="Y40" s="311"/>
      <c r="Z40" s="311"/>
      <c r="AA40" s="311"/>
      <c r="AB40" s="311"/>
      <c r="AC40" s="312"/>
    </row>
    <row r="41" spans="2:29" ht="18.75" customHeight="1" x14ac:dyDescent="0.25">
      <c r="B41" s="216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'Tahunan tahun 2019a'!E52</f>
        <v>0</v>
      </c>
      <c r="K41" s="311"/>
      <c r="L41" s="311"/>
      <c r="M41" s="311"/>
      <c r="N41" s="311"/>
      <c r="O41" s="311"/>
      <c r="P41" s="312"/>
      <c r="Q41" s="310">
        <f t="shared" si="0"/>
        <v>0</v>
      </c>
      <c r="R41" s="311"/>
      <c r="S41" s="311"/>
      <c r="T41" s="311"/>
      <c r="U41" s="311"/>
      <c r="V41" s="311"/>
      <c r="W41" s="312"/>
      <c r="X41" s="310">
        <f t="shared" si="2"/>
        <v>0</v>
      </c>
      <c r="Y41" s="311"/>
      <c r="Z41" s="311"/>
      <c r="AA41" s="311"/>
      <c r="AB41" s="311"/>
      <c r="AC41" s="312"/>
    </row>
    <row r="42" spans="2:29" ht="18.75" customHeight="1" x14ac:dyDescent="0.25">
      <c r="B42" s="216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'Tahunan tahun 2019a'!E54</f>
        <v>0</v>
      </c>
      <c r="K42" s="311"/>
      <c r="L42" s="311"/>
      <c r="M42" s="311"/>
      <c r="N42" s="311"/>
      <c r="O42" s="311"/>
      <c r="P42" s="312"/>
      <c r="Q42" s="310">
        <f t="shared" si="0"/>
        <v>0</v>
      </c>
      <c r="R42" s="311"/>
      <c r="S42" s="311"/>
      <c r="T42" s="311"/>
      <c r="U42" s="311"/>
      <c r="V42" s="311"/>
      <c r="W42" s="312"/>
      <c r="X42" s="310">
        <f t="shared" si="2"/>
        <v>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'Tahunan tahun 2019a'!E58</f>
        <v>0</v>
      </c>
      <c r="K45" s="311"/>
      <c r="L45" s="311"/>
      <c r="M45" s="311"/>
      <c r="N45" s="311"/>
      <c r="O45" s="311"/>
      <c r="P45" s="312"/>
      <c r="Q45" s="286">
        <f t="shared" si="0"/>
        <v>0</v>
      </c>
      <c r="R45" s="287"/>
      <c r="S45" s="287"/>
      <c r="T45" s="287"/>
      <c r="U45" s="287"/>
      <c r="V45" s="287"/>
      <c r="W45" s="288"/>
      <c r="X45" s="289">
        <f t="shared" si="2"/>
        <v>0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'Tahunan tahun 2019a'!E59</f>
        <v>0</v>
      </c>
      <c r="K46" s="311"/>
      <c r="L46" s="311"/>
      <c r="M46" s="311"/>
      <c r="N46" s="311"/>
      <c r="O46" s="311"/>
      <c r="P46" s="312"/>
      <c r="Q46" s="310">
        <f t="shared" si="0"/>
        <v>0</v>
      </c>
      <c r="R46" s="311"/>
      <c r="S46" s="311"/>
      <c r="T46" s="311"/>
      <c r="U46" s="311"/>
      <c r="V46" s="311"/>
      <c r="W46" s="312"/>
      <c r="X46" s="310">
        <f t="shared" si="2"/>
        <v>0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5725445</v>
      </c>
      <c r="K50" s="317"/>
      <c r="L50" s="317"/>
      <c r="M50" s="317"/>
      <c r="N50" s="317"/>
      <c r="O50" s="317"/>
      <c r="P50" s="318"/>
      <c r="Q50" s="286">
        <f t="shared" si="0"/>
        <v>5725445</v>
      </c>
      <c r="R50" s="287"/>
      <c r="S50" s="287"/>
      <c r="T50" s="287"/>
      <c r="U50" s="287"/>
      <c r="V50" s="287"/>
      <c r="W50" s="288"/>
      <c r="X50" s="319">
        <f t="shared" si="2"/>
        <v>5725445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226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217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5725445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228"/>
      <c r="W57" s="341">
        <f>J57</f>
        <v>5725445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5725445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5725445</v>
      </c>
      <c r="X58" s="339"/>
      <c r="Y58" s="339"/>
      <c r="Z58" s="339"/>
      <c r="AA58" s="339"/>
      <c r="AB58" s="339"/>
      <c r="AC58" s="340"/>
    </row>
    <row r="59" spans="2:29" x14ac:dyDescent="0.25">
      <c r="B59" s="216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5725445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5725445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0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0</v>
      </c>
      <c r="X60" s="339"/>
      <c r="Y60" s="339"/>
      <c r="Z60" s="339"/>
      <c r="AA60" s="339"/>
      <c r="AB60" s="339"/>
      <c r="AC60" s="340"/>
    </row>
    <row r="61" spans="2:29" x14ac:dyDescent="0.25">
      <c r="B61" s="216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0</v>
      </c>
      <c r="X61" s="354"/>
      <c r="Y61" s="354"/>
      <c r="Z61" s="354"/>
      <c r="AA61" s="354"/>
      <c r="AB61" s="354"/>
      <c r="AC61" s="355"/>
    </row>
    <row r="62" spans="2:29" x14ac:dyDescent="0.25">
      <c r="B62" s="216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0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0</v>
      </c>
      <c r="X62" s="354"/>
      <c r="Y62" s="354"/>
      <c r="Z62" s="354"/>
      <c r="AA62" s="354"/>
      <c r="AB62" s="354"/>
      <c r="AC62" s="355"/>
    </row>
    <row r="63" spans="2:29" x14ac:dyDescent="0.25">
      <c r="B63" s="216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0</v>
      </c>
      <c r="X63" s="354"/>
      <c r="Y63" s="354"/>
      <c r="Z63" s="354"/>
      <c r="AA63" s="354"/>
      <c r="AB63" s="354"/>
      <c r="AC63" s="355"/>
    </row>
    <row r="64" spans="2:29" x14ac:dyDescent="0.25">
      <c r="B64" s="216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0</v>
      </c>
      <c r="X64" s="354"/>
      <c r="Y64" s="354"/>
      <c r="Z64" s="354"/>
      <c r="AA64" s="354"/>
      <c r="AB64" s="354"/>
      <c r="AC64" s="355"/>
    </row>
    <row r="65" spans="2:29" x14ac:dyDescent="0.25">
      <c r="B65" s="216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0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0</v>
      </c>
      <c r="X65" s="354"/>
      <c r="Y65" s="354"/>
      <c r="Z65" s="354"/>
      <c r="AA65" s="354"/>
      <c r="AB65" s="354"/>
      <c r="AC65" s="355"/>
    </row>
    <row r="66" spans="2:29" x14ac:dyDescent="0.25">
      <c r="B66" s="216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0</v>
      </c>
      <c r="X66" s="354"/>
      <c r="Y66" s="354"/>
      <c r="Z66" s="354"/>
      <c r="AA66" s="354"/>
      <c r="AB66" s="354"/>
      <c r="AC66" s="355"/>
    </row>
    <row r="67" spans="2:29" x14ac:dyDescent="0.25">
      <c r="B67" s="216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0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0</v>
      </c>
      <c r="X67" s="354"/>
      <c r="Y67" s="354"/>
      <c r="Z67" s="354"/>
      <c r="AA67" s="354"/>
      <c r="AB67" s="354"/>
      <c r="AC67" s="355"/>
    </row>
    <row r="68" spans="2:29" x14ac:dyDescent="0.25">
      <c r="B68" s="216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0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0</v>
      </c>
      <c r="X68" s="354"/>
      <c r="Y68" s="354"/>
      <c r="Z68" s="354"/>
      <c r="AA68" s="354"/>
      <c r="AB68" s="354"/>
      <c r="AC68" s="355"/>
    </row>
    <row r="69" spans="2:29" x14ac:dyDescent="0.25">
      <c r="B69" s="216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0</v>
      </c>
      <c r="X69" s="354"/>
      <c r="Y69" s="354"/>
      <c r="Z69" s="354"/>
      <c r="AA69" s="354"/>
      <c r="AB69" s="354"/>
      <c r="AC69" s="355"/>
    </row>
    <row r="70" spans="2:29" x14ac:dyDescent="0.25">
      <c r="B70" s="216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0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0</v>
      </c>
      <c r="X71" s="339"/>
      <c r="Y71" s="339"/>
      <c r="Z71" s="339"/>
      <c r="AA71" s="339"/>
      <c r="AB71" s="339"/>
      <c r="AC71" s="340"/>
    </row>
    <row r="72" spans="2:29" x14ac:dyDescent="0.25">
      <c r="B72" s="216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216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216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0</v>
      </c>
      <c r="X74" s="354"/>
      <c r="Y74" s="354"/>
      <c r="Z74" s="354"/>
      <c r="AA74" s="354"/>
      <c r="AB74" s="354"/>
      <c r="AC74" s="355"/>
    </row>
    <row r="75" spans="2:29" x14ac:dyDescent="0.25">
      <c r="B75" s="216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0</v>
      </c>
      <c r="K75" s="354"/>
      <c r="L75" s="354"/>
      <c r="M75" s="354"/>
      <c r="N75" s="355"/>
      <c r="O75" s="223"/>
      <c r="P75" s="224"/>
      <c r="Q75" s="224"/>
      <c r="R75" s="225"/>
      <c r="S75" s="357">
        <v>0</v>
      </c>
      <c r="T75" s="358"/>
      <c r="U75" s="358"/>
      <c r="V75" s="359"/>
      <c r="W75" s="356">
        <f t="shared" si="4"/>
        <v>0</v>
      </c>
      <c r="X75" s="354"/>
      <c r="Y75" s="354"/>
      <c r="Z75" s="354"/>
      <c r="AA75" s="354"/>
      <c r="AB75" s="354"/>
      <c r="AC75" s="355"/>
    </row>
    <row r="76" spans="2:29" x14ac:dyDescent="0.25">
      <c r="B76" s="216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0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0</v>
      </c>
      <c r="X76" s="354"/>
      <c r="Y76" s="354"/>
      <c r="Z76" s="354"/>
      <c r="AA76" s="354"/>
      <c r="AB76" s="354"/>
      <c r="AC76" s="355"/>
    </row>
    <row r="77" spans="2:29" x14ac:dyDescent="0.25">
      <c r="B77" s="216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0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0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0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0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5725445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5725445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7"/>
  <sheetViews>
    <sheetView zoomScaleNormal="100" workbookViewId="0">
      <selection activeCell="T47" sqref="T47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229"/>
      <c r="K6" s="230"/>
      <c r="L6" s="231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/>
      <c r="K10" s="382"/>
      <c r="L10" s="383"/>
      <c r="M10" s="382"/>
      <c r="N10" s="382"/>
      <c r="O10" s="382"/>
      <c r="P10" s="382"/>
      <c r="Q10" s="381">
        <f t="shared" ref="Q10" si="0">SUM(J10:P10)</f>
        <v>0</v>
      </c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1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230"/>
      <c r="N16" s="230"/>
      <c r="O16" s="230"/>
      <c r="P16" s="230"/>
      <c r="Q16" s="381">
        <f t="shared" ref="Q16:Q18" si="2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2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232"/>
      <c r="N19" s="232"/>
      <c r="O19" s="232"/>
      <c r="P19" s="232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232"/>
      <c r="N20" s="232"/>
      <c r="O20" s="232"/>
      <c r="P20" s="232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219" t="s">
        <v>113</v>
      </c>
      <c r="C25" s="220"/>
      <c r="D25" s="95" t="s">
        <v>114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1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238"/>
      <c r="K26" s="238"/>
      <c r="L26" s="238"/>
      <c r="M26" s="238"/>
      <c r="N26" s="238"/>
      <c r="O26" s="238"/>
      <c r="P26" s="238"/>
      <c r="Q26" s="238"/>
      <c r="R26" s="238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215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227"/>
      <c r="N30" s="227"/>
      <c r="O30" s="227"/>
      <c r="P30" s="125"/>
      <c r="Q30" s="68"/>
      <c r="R30" s="227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88"/>
      <c r="N31" s="388"/>
      <c r="O31" s="388"/>
      <c r="P31" s="388"/>
      <c r="Q31" s="389"/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237"/>
      <c r="K32" s="47"/>
      <c r="L32" s="48"/>
      <c r="M32" s="233"/>
      <c r="N32" s="233"/>
      <c r="O32" s="233"/>
      <c r="P32" s="233"/>
      <c r="Q32" s="234"/>
      <c r="R32" s="232"/>
      <c r="S32" s="235"/>
    </row>
    <row r="33" spans="1:24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236"/>
      <c r="N33" s="236"/>
      <c r="O33" s="236"/>
      <c r="P33" s="236"/>
      <c r="Q33" s="381"/>
      <c r="R33" s="382"/>
      <c r="S33" s="383"/>
    </row>
    <row r="34" spans="1:24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  <c r="X34" s="29" t="s">
        <v>212</v>
      </c>
    </row>
    <row r="35" spans="1:24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24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24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24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24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24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24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24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24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/>
      <c r="K43" s="403"/>
      <c r="L43" s="404"/>
      <c r="M43" s="391"/>
      <c r="N43" s="391"/>
      <c r="O43" s="391"/>
      <c r="P43" s="391"/>
      <c r="Q43" s="405"/>
      <c r="R43" s="406"/>
      <c r="S43" s="407"/>
    </row>
    <row r="44" spans="1:24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236"/>
      <c r="N44" s="236"/>
      <c r="O44" s="236"/>
      <c r="P44" s="236"/>
      <c r="Q44" s="128"/>
      <c r="R44" s="129"/>
      <c r="S44" s="130"/>
    </row>
    <row r="45" spans="1:24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236"/>
      <c r="N45" s="236"/>
      <c r="O45" s="236"/>
      <c r="P45" s="236"/>
      <c r="Q45" s="128"/>
      <c r="R45" s="129"/>
      <c r="S45" s="130"/>
    </row>
    <row r="46" spans="1:24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236"/>
      <c r="N46" s="236"/>
      <c r="O46" s="236"/>
      <c r="P46" s="236"/>
      <c r="Q46" s="128"/>
      <c r="R46" s="129"/>
      <c r="S46" s="130"/>
    </row>
    <row r="47" spans="1:24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236"/>
      <c r="N47" s="236"/>
      <c r="O47" s="236"/>
      <c r="P47" s="236"/>
      <c r="Q47" s="128"/>
      <c r="R47" s="129"/>
      <c r="S47" s="130"/>
    </row>
    <row r="48" spans="1:24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/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164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</mergeCells>
  <pageMargins left="0.7" right="0.7" top="0.75" bottom="0.75" header="0.3" footer="0.3"/>
  <pageSetup paperSize="9" scale="99" orientation="portrait" horizontalDpi="4294967293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91"/>
  <sheetViews>
    <sheetView zoomScale="70" zoomScaleNormal="70" workbookViewId="0">
      <selection activeCell="F109" sqref="F109"/>
    </sheetView>
  </sheetViews>
  <sheetFormatPr defaultColWidth="9.140625" defaultRowHeight="9.75" customHeight="1" x14ac:dyDescent="0.2"/>
  <cols>
    <col min="1" max="1" width="2.28515625" style="1" customWidth="1"/>
    <col min="2" max="2" width="3.28515625" style="1" customWidth="1"/>
    <col min="3" max="3" width="4.7109375" style="1" customWidth="1"/>
    <col min="4" max="4" width="37.28515625" style="1" customWidth="1"/>
    <col min="5" max="7" width="23" style="1" customWidth="1"/>
    <col min="8" max="8" width="11.42578125" style="1" bestFit="1" customWidth="1"/>
    <col min="9" max="9" width="11.28515625" style="1" bestFit="1" customWidth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99.75" customHeight="1" x14ac:dyDescent="0.2">
      <c r="H1" s="2"/>
      <c r="I1" s="2"/>
      <c r="J1" s="2"/>
      <c r="K1" s="2"/>
    </row>
    <row r="2" spans="1:11" ht="15" customHeight="1" x14ac:dyDescent="0.2">
      <c r="A2" s="3"/>
      <c r="B2" s="268" t="s">
        <v>0</v>
      </c>
      <c r="C2" s="268"/>
      <c r="D2" s="268"/>
      <c r="E2" s="268"/>
      <c r="F2" s="268"/>
      <c r="G2" s="268"/>
      <c r="H2" s="2"/>
      <c r="I2" s="2"/>
      <c r="J2" s="2"/>
      <c r="K2" s="2"/>
    </row>
    <row r="3" spans="1:11" ht="15" customHeight="1" x14ac:dyDescent="0.2">
      <c r="A3" s="3"/>
      <c r="B3" s="268" t="s">
        <v>216</v>
      </c>
      <c r="C3" s="268"/>
      <c r="D3" s="268"/>
      <c r="E3" s="268"/>
      <c r="F3" s="268"/>
      <c r="G3" s="268"/>
      <c r="H3" s="2"/>
      <c r="I3" s="2"/>
      <c r="J3" s="2"/>
      <c r="K3" s="2"/>
    </row>
    <row r="4" spans="1:11" ht="15" customHeight="1" x14ac:dyDescent="0.2">
      <c r="A4" s="3"/>
      <c r="B4" s="268" t="s">
        <v>217</v>
      </c>
      <c r="C4" s="268"/>
      <c r="D4" s="268"/>
      <c r="E4" s="268"/>
      <c r="F4" s="268"/>
      <c r="G4" s="268"/>
      <c r="H4" s="2"/>
      <c r="I4" s="2"/>
      <c r="J4" s="2"/>
      <c r="K4" s="2"/>
    </row>
    <row r="5" spans="1:11" ht="15" customHeight="1" x14ac:dyDescent="0.2">
      <c r="A5" s="268" t="s">
        <v>226</v>
      </c>
      <c r="B5" s="268"/>
      <c r="C5" s="268"/>
      <c r="D5" s="268"/>
      <c r="E5" s="268"/>
      <c r="F5" s="268"/>
      <c r="G5" s="268"/>
    </row>
    <row r="6" spans="1:11" ht="15" customHeight="1" x14ac:dyDescent="0.2">
      <c r="A6" s="3"/>
      <c r="B6" s="269" t="s">
        <v>224</v>
      </c>
      <c r="C6" s="269"/>
      <c r="D6" s="269"/>
      <c r="E6" s="269"/>
      <c r="F6" s="269"/>
      <c r="G6" s="269"/>
    </row>
    <row r="7" spans="1:11" ht="15" customHeight="1" x14ac:dyDescent="0.2">
      <c r="A7" s="3"/>
      <c r="B7" s="4"/>
      <c r="C7" s="4"/>
      <c r="D7" s="4"/>
      <c r="E7" s="4"/>
      <c r="F7" s="4"/>
      <c r="G7" s="4"/>
    </row>
    <row r="8" spans="1:11" ht="15" customHeight="1" x14ac:dyDescent="0.2">
      <c r="A8" s="3"/>
      <c r="B8" s="4"/>
      <c r="C8" s="4"/>
      <c r="D8" s="4"/>
      <c r="E8" s="4"/>
      <c r="F8" s="4"/>
      <c r="G8" s="4"/>
    </row>
    <row r="9" spans="1:11" ht="15" customHeight="1" x14ac:dyDescent="0.2">
      <c r="A9" s="3"/>
      <c r="B9" s="1" t="s">
        <v>225</v>
      </c>
      <c r="C9" s="4"/>
      <c r="D9" s="4"/>
      <c r="E9" s="4"/>
      <c r="F9" s="4"/>
      <c r="G9" s="4"/>
    </row>
    <row r="10" spans="1:11" ht="15" customHeight="1" x14ac:dyDescent="0.2">
      <c r="B10" s="1" t="s">
        <v>2</v>
      </c>
    </row>
    <row r="11" spans="1:11" ht="15" customHeight="1" x14ac:dyDescent="0.2"/>
    <row r="12" spans="1:11" ht="15" customHeight="1" x14ac:dyDescent="0.2">
      <c r="B12" s="1" t="s">
        <v>3</v>
      </c>
      <c r="C12" s="1" t="s">
        <v>4</v>
      </c>
      <c r="E12" s="3" t="s">
        <v>194</v>
      </c>
    </row>
    <row r="13" spans="1:11" ht="15" customHeight="1" x14ac:dyDescent="0.2">
      <c r="C13" s="1" t="s">
        <v>5</v>
      </c>
      <c r="E13" s="1" t="s">
        <v>143</v>
      </c>
    </row>
    <row r="14" spans="1:11" ht="15" customHeight="1" x14ac:dyDescent="0.2">
      <c r="C14" s="1" t="s">
        <v>6</v>
      </c>
      <c r="E14" s="1" t="s">
        <v>141</v>
      </c>
    </row>
    <row r="15" spans="1:11" ht="15" customHeight="1" x14ac:dyDescent="0.2">
      <c r="C15" s="1" t="s">
        <v>7</v>
      </c>
    </row>
    <row r="16" spans="1:11" ht="15" customHeight="1" x14ac:dyDescent="0.2">
      <c r="C16" s="1" t="s">
        <v>8</v>
      </c>
    </row>
    <row r="17" spans="2:24" ht="12.75" x14ac:dyDescent="0.2"/>
    <row r="18" spans="2:24" ht="12.75" x14ac:dyDescent="0.2">
      <c r="B18" s="1" t="s">
        <v>9</v>
      </c>
      <c r="C18" s="1" t="s">
        <v>4</v>
      </c>
      <c r="E18" s="3" t="s">
        <v>193</v>
      </c>
    </row>
    <row r="19" spans="2:24" ht="12.75" x14ac:dyDescent="0.2">
      <c r="C19" s="1" t="s">
        <v>5</v>
      </c>
      <c r="E19" s="1" t="s">
        <v>195</v>
      </c>
    </row>
    <row r="20" spans="2:24" ht="12.75" x14ac:dyDescent="0.2">
      <c r="C20" s="1" t="s">
        <v>6</v>
      </c>
      <c r="E20" s="1" t="s">
        <v>144</v>
      </c>
    </row>
    <row r="21" spans="2:24" ht="12.75" x14ac:dyDescent="0.2">
      <c r="C21" s="1" t="s">
        <v>11</v>
      </c>
    </row>
    <row r="22" spans="2:24" ht="12.75" x14ac:dyDescent="0.2">
      <c r="C22" s="1" t="s">
        <v>12</v>
      </c>
      <c r="Q22" s="1">
        <f>J22</f>
        <v>0</v>
      </c>
      <c r="X22" s="1">
        <f>J22</f>
        <v>0</v>
      </c>
    </row>
    <row r="23" spans="2:24" ht="12.75" x14ac:dyDescent="0.2">
      <c r="Q23" s="1">
        <f t="shared" ref="Q23:Q50" si="0">J23</f>
        <v>0</v>
      </c>
      <c r="X23" s="1">
        <f>J23</f>
        <v>0</v>
      </c>
    </row>
    <row r="24" spans="2:24" ht="12.75" x14ac:dyDescent="0.2">
      <c r="B24" s="1" t="s">
        <v>13</v>
      </c>
      <c r="Q24" s="1">
        <f t="shared" si="0"/>
        <v>0</v>
      </c>
      <c r="X24" s="1">
        <f>J24</f>
        <v>0</v>
      </c>
    </row>
    <row r="25" spans="2:24" ht="12.75" x14ac:dyDescent="0.2">
      <c r="B25" s="1" t="s">
        <v>14</v>
      </c>
      <c r="Q25" s="1">
        <f t="shared" si="0"/>
        <v>0</v>
      </c>
      <c r="X25" s="1">
        <f>J25</f>
        <v>0</v>
      </c>
    </row>
    <row r="26" spans="2:24" ht="12.75" x14ac:dyDescent="0.2">
      <c r="B26" s="1" t="s">
        <v>229</v>
      </c>
      <c r="Q26" s="1">
        <f t="shared" si="0"/>
        <v>0</v>
      </c>
      <c r="X26" s="1">
        <f t="shared" ref="X26:X29" si="1">J26</f>
        <v>0</v>
      </c>
    </row>
    <row r="27" spans="2:24" ht="12.75" x14ac:dyDescent="0.2">
      <c r="B27" s="1" t="s">
        <v>227</v>
      </c>
      <c r="Q27" s="1">
        <f t="shared" si="0"/>
        <v>0</v>
      </c>
      <c r="X27" s="1">
        <f t="shared" si="1"/>
        <v>0</v>
      </c>
    </row>
    <row r="28" spans="2:24" ht="12.75" x14ac:dyDescent="0.2">
      <c r="Q28" s="1">
        <f t="shared" si="0"/>
        <v>0</v>
      </c>
      <c r="X28" s="1">
        <f t="shared" si="1"/>
        <v>0</v>
      </c>
    </row>
    <row r="29" spans="2:24" ht="12.75" x14ac:dyDescent="0.2">
      <c r="B29" s="3" t="s">
        <v>15</v>
      </c>
      <c r="C29" s="3" t="s">
        <v>16</v>
      </c>
      <c r="Q29" s="1">
        <f t="shared" si="0"/>
        <v>0</v>
      </c>
      <c r="X29" s="1">
        <f t="shared" si="1"/>
        <v>0</v>
      </c>
    </row>
    <row r="30" spans="2:24" ht="12.75" x14ac:dyDescent="0.2">
      <c r="Q30" s="1">
        <f t="shared" si="0"/>
        <v>0</v>
      </c>
      <c r="X30" s="1">
        <f>J30</f>
        <v>0</v>
      </c>
    </row>
    <row r="31" spans="2:24" ht="12.75" x14ac:dyDescent="0.2">
      <c r="B31" s="270" t="s">
        <v>17</v>
      </c>
      <c r="C31" s="270" t="s">
        <v>18</v>
      </c>
      <c r="D31" s="270"/>
      <c r="E31" s="271" t="s">
        <v>223</v>
      </c>
      <c r="F31" s="271"/>
      <c r="G31" s="271"/>
      <c r="Q31" s="1">
        <f t="shared" si="0"/>
        <v>0</v>
      </c>
      <c r="X31" s="1">
        <f>J31</f>
        <v>0</v>
      </c>
    </row>
    <row r="32" spans="2:24" ht="12.75" x14ac:dyDescent="0.2">
      <c r="B32" s="270"/>
      <c r="C32" s="270"/>
      <c r="D32" s="270"/>
      <c r="E32" s="193" t="s">
        <v>19</v>
      </c>
      <c r="F32" s="193" t="s">
        <v>20</v>
      </c>
      <c r="G32" s="193" t="s">
        <v>21</v>
      </c>
      <c r="H32" s="9">
        <v>22411790</v>
      </c>
      <c r="I32" s="9">
        <v>5916024</v>
      </c>
      <c r="J32" s="9">
        <v>23788650</v>
      </c>
      <c r="K32" s="9">
        <v>6294774</v>
      </c>
      <c r="Q32" s="1">
        <f t="shared" si="0"/>
        <v>23788650</v>
      </c>
      <c r="X32" s="1">
        <f t="shared" ref="X32:X50" si="2">J32</f>
        <v>23788650</v>
      </c>
    </row>
    <row r="33" spans="2:24" ht="12.75" x14ac:dyDescent="0.2">
      <c r="B33" s="191" t="s">
        <v>22</v>
      </c>
      <c r="C33" s="263" t="s">
        <v>23</v>
      </c>
      <c r="D33" s="264"/>
      <c r="E33" s="191" t="s">
        <v>24</v>
      </c>
      <c r="F33" s="191" t="s">
        <v>25</v>
      </c>
      <c r="G33" s="192" t="s">
        <v>26</v>
      </c>
      <c r="Q33" s="1">
        <f t="shared" si="0"/>
        <v>0</v>
      </c>
      <c r="X33" s="1">
        <f t="shared" si="2"/>
        <v>0</v>
      </c>
    </row>
    <row r="34" spans="2:24" ht="12.75" x14ac:dyDescent="0.2">
      <c r="B34" s="193" t="s">
        <v>15</v>
      </c>
      <c r="C34" s="265" t="s">
        <v>27</v>
      </c>
      <c r="D34" s="265"/>
      <c r="E34" s="135">
        <f>SUM(E37,E35,E49)</f>
        <v>5018046</v>
      </c>
      <c r="F34" s="8">
        <f>G34-E34</f>
        <v>0</v>
      </c>
      <c r="G34" s="135">
        <f>SUM(G35,G37,G49)</f>
        <v>5018046</v>
      </c>
      <c r="I34" s="9"/>
      <c r="Q34" s="1">
        <f t="shared" si="0"/>
        <v>0</v>
      </c>
      <c r="X34" s="1">
        <f t="shared" si="2"/>
        <v>0</v>
      </c>
    </row>
    <row r="35" spans="2:24" ht="12.75" x14ac:dyDescent="0.2">
      <c r="B35" s="10" t="s">
        <v>28</v>
      </c>
      <c r="C35" s="10" t="s">
        <v>29</v>
      </c>
      <c r="D35" s="10"/>
      <c r="E35" s="133">
        <f>SUM(E36)</f>
        <v>5018046</v>
      </c>
      <c r="F35" s="8">
        <f t="shared" ref="F35:F63" si="3">G35-E35</f>
        <v>0</v>
      </c>
      <c r="G35" s="133">
        <f>SUM(G36)</f>
        <v>5018046</v>
      </c>
      <c r="I35" s="9">
        <v>12501365</v>
      </c>
      <c r="Q35" s="1">
        <f t="shared" si="0"/>
        <v>0</v>
      </c>
      <c r="X35" s="1" t="s">
        <v>212</v>
      </c>
    </row>
    <row r="36" spans="2:24" ht="12.75" x14ac:dyDescent="0.2">
      <c r="B36" s="11"/>
      <c r="C36" s="11">
        <v>1</v>
      </c>
      <c r="D36" s="11" t="s">
        <v>30</v>
      </c>
      <c r="E36" s="134">
        <v>5018046</v>
      </c>
      <c r="F36" s="8">
        <f>G36-E36</f>
        <v>0</v>
      </c>
      <c r="G36" s="134">
        <v>5018046</v>
      </c>
      <c r="I36" s="9">
        <v>3814900</v>
      </c>
      <c r="Q36" s="1">
        <f t="shared" si="0"/>
        <v>0</v>
      </c>
      <c r="X36" s="1">
        <f t="shared" si="2"/>
        <v>0</v>
      </c>
    </row>
    <row r="37" spans="2:24" ht="12.75" x14ac:dyDescent="0.2">
      <c r="B37" s="10" t="s">
        <v>31</v>
      </c>
      <c r="C37" s="10" t="s">
        <v>32</v>
      </c>
      <c r="D37" s="11"/>
      <c r="E37" s="13">
        <f>SUM(E38:E46)</f>
        <v>0</v>
      </c>
      <c r="F37" s="8">
        <f t="shared" si="3"/>
        <v>0</v>
      </c>
      <c r="G37" s="13"/>
      <c r="H37" s="14"/>
      <c r="Q37" s="1">
        <f t="shared" si="0"/>
        <v>0</v>
      </c>
      <c r="X37" s="1">
        <f t="shared" si="2"/>
        <v>0</v>
      </c>
    </row>
    <row r="38" spans="2:24" ht="12.75" x14ac:dyDescent="0.2">
      <c r="B38" s="11"/>
      <c r="C38" s="11">
        <v>1</v>
      </c>
      <c r="D38" s="11" t="s">
        <v>33</v>
      </c>
      <c r="E38" s="12"/>
      <c r="F38" s="8">
        <f t="shared" si="3"/>
        <v>0</v>
      </c>
      <c r="G38" s="12"/>
      <c r="I38" s="15"/>
      <c r="Q38" s="1">
        <f t="shared" si="0"/>
        <v>0</v>
      </c>
      <c r="X38" s="1">
        <f t="shared" si="2"/>
        <v>0</v>
      </c>
    </row>
    <row r="39" spans="2:24" ht="12.75" x14ac:dyDescent="0.2">
      <c r="B39" s="11"/>
      <c r="C39" s="11">
        <v>2</v>
      </c>
      <c r="D39" s="11" t="s">
        <v>34</v>
      </c>
      <c r="E39" s="12"/>
      <c r="F39" s="8">
        <f t="shared" si="3"/>
        <v>0</v>
      </c>
      <c r="G39" s="12"/>
      <c r="Q39" s="1">
        <f t="shared" si="0"/>
        <v>0</v>
      </c>
      <c r="X39" s="1">
        <f t="shared" si="2"/>
        <v>0</v>
      </c>
    </row>
    <row r="40" spans="2:24" ht="12.75" x14ac:dyDescent="0.2">
      <c r="B40" s="11"/>
      <c r="C40" s="11">
        <v>3</v>
      </c>
      <c r="D40" s="11" t="s">
        <v>35</v>
      </c>
      <c r="E40" s="12"/>
      <c r="F40" s="8">
        <f t="shared" si="3"/>
        <v>0</v>
      </c>
      <c r="G40" s="12"/>
      <c r="Q40" s="1">
        <f t="shared" si="0"/>
        <v>0</v>
      </c>
      <c r="X40" s="1">
        <f t="shared" si="2"/>
        <v>0</v>
      </c>
    </row>
    <row r="41" spans="2:24" ht="12.75" x14ac:dyDescent="0.2">
      <c r="B41" s="11"/>
      <c r="C41" s="11">
        <v>4</v>
      </c>
      <c r="D41" s="11" t="s">
        <v>36</v>
      </c>
      <c r="E41" s="12"/>
      <c r="F41" s="8">
        <f t="shared" si="3"/>
        <v>0</v>
      </c>
      <c r="G41" s="12"/>
      <c r="Q41" s="1">
        <f t="shared" si="0"/>
        <v>0</v>
      </c>
      <c r="X41" s="1">
        <f t="shared" si="2"/>
        <v>0</v>
      </c>
    </row>
    <row r="42" spans="2:24" ht="12.75" x14ac:dyDescent="0.2">
      <c r="B42" s="11"/>
      <c r="C42" s="11">
        <v>5</v>
      </c>
      <c r="D42" s="11" t="s">
        <v>37</v>
      </c>
      <c r="E42" s="12"/>
      <c r="F42" s="8">
        <f t="shared" si="3"/>
        <v>0</v>
      </c>
      <c r="G42" s="12"/>
      <c r="J42" s="159">
        <f>'Tahunan sMT1 2021a'!E54</f>
        <v>0</v>
      </c>
      <c r="Q42" s="1">
        <f t="shared" si="0"/>
        <v>0</v>
      </c>
      <c r="X42" s="1">
        <f t="shared" si="2"/>
        <v>0</v>
      </c>
    </row>
    <row r="43" spans="2:24" ht="12.75" x14ac:dyDescent="0.2">
      <c r="B43" s="11"/>
      <c r="C43" s="11">
        <v>6</v>
      </c>
      <c r="D43" s="11" t="s">
        <v>38</v>
      </c>
      <c r="E43" s="16"/>
      <c r="F43" s="8">
        <f t="shared" si="3"/>
        <v>0</v>
      </c>
      <c r="G43" s="16"/>
      <c r="Q43" s="1">
        <f t="shared" si="0"/>
        <v>0</v>
      </c>
      <c r="X43" s="1">
        <f t="shared" si="2"/>
        <v>0</v>
      </c>
    </row>
    <row r="44" spans="2:24" ht="12.75" x14ac:dyDescent="0.2">
      <c r="B44" s="11"/>
      <c r="C44" s="11">
        <v>7</v>
      </c>
      <c r="D44" s="11" t="s">
        <v>39</v>
      </c>
      <c r="E44" s="16"/>
      <c r="F44" s="8">
        <f t="shared" si="3"/>
        <v>0</v>
      </c>
      <c r="G44" s="16"/>
      <c r="Q44" s="1">
        <f t="shared" si="0"/>
        <v>0</v>
      </c>
      <c r="X44" s="1">
        <f t="shared" si="2"/>
        <v>0</v>
      </c>
    </row>
    <row r="45" spans="2:24" ht="12.75" x14ac:dyDescent="0.2">
      <c r="B45" s="11"/>
      <c r="C45" s="11">
        <v>8</v>
      </c>
      <c r="D45" s="11" t="s">
        <v>40</v>
      </c>
      <c r="E45" s="16"/>
      <c r="F45" s="8">
        <f t="shared" si="3"/>
        <v>0</v>
      </c>
      <c r="G45" s="16"/>
      <c r="J45" s="159">
        <f>'Tahunan sMT1 2021a'!E58</f>
        <v>0</v>
      </c>
      <c r="Q45" s="1">
        <f t="shared" si="0"/>
        <v>0</v>
      </c>
      <c r="X45" s="1">
        <f t="shared" si="2"/>
        <v>0</v>
      </c>
    </row>
    <row r="46" spans="2:24" ht="12.75" x14ac:dyDescent="0.2">
      <c r="B46" s="11"/>
      <c r="C46" s="11">
        <v>9</v>
      </c>
      <c r="D46" s="11" t="s">
        <v>41</v>
      </c>
      <c r="E46" s="16"/>
      <c r="F46" s="8">
        <f t="shared" si="3"/>
        <v>0</v>
      </c>
      <c r="G46" s="16"/>
      <c r="J46" s="159">
        <f>'Tahunan sMT1 2021a'!E59</f>
        <v>0</v>
      </c>
      <c r="Q46" s="1">
        <f t="shared" si="0"/>
        <v>0</v>
      </c>
      <c r="X46" s="1">
        <f t="shared" si="2"/>
        <v>0</v>
      </c>
    </row>
    <row r="47" spans="2:24" ht="12.75" x14ac:dyDescent="0.2">
      <c r="B47" s="11"/>
      <c r="C47" s="11">
        <v>10</v>
      </c>
      <c r="D47" s="17" t="s">
        <v>42</v>
      </c>
      <c r="E47" s="16">
        <f>SUM(E44:E46)</f>
        <v>0</v>
      </c>
      <c r="F47" s="8">
        <f t="shared" si="3"/>
        <v>0</v>
      </c>
      <c r="G47" s="16">
        <f>SUM(G44:G46)</f>
        <v>0</v>
      </c>
      <c r="Q47" s="1">
        <f t="shared" si="0"/>
        <v>0</v>
      </c>
      <c r="X47" s="1">
        <f t="shared" si="2"/>
        <v>0</v>
      </c>
    </row>
    <row r="48" spans="2:24" ht="12.75" x14ac:dyDescent="0.2">
      <c r="B48" s="11"/>
      <c r="C48" s="11"/>
      <c r="D48" s="11"/>
      <c r="E48" s="18"/>
      <c r="F48" s="8">
        <f t="shared" si="3"/>
        <v>0</v>
      </c>
      <c r="G48" s="18"/>
      <c r="Q48" s="1">
        <f t="shared" si="0"/>
        <v>0</v>
      </c>
      <c r="X48" s="1">
        <f t="shared" si="2"/>
        <v>0</v>
      </c>
    </row>
    <row r="49" spans="2:24" ht="12.75" x14ac:dyDescent="0.2">
      <c r="B49" s="10" t="s">
        <v>43</v>
      </c>
      <c r="C49" s="10" t="s">
        <v>44</v>
      </c>
      <c r="D49" s="11"/>
      <c r="E49" s="13">
        <f>SUM(E50:E54)</f>
        <v>0</v>
      </c>
      <c r="F49" s="8">
        <f t="shared" si="3"/>
        <v>0</v>
      </c>
      <c r="G49" s="13">
        <f>SUM(G50:G54)</f>
        <v>0</v>
      </c>
      <c r="J49" s="1">
        <v>0</v>
      </c>
      <c r="Q49" s="1">
        <f t="shared" si="0"/>
        <v>0</v>
      </c>
      <c r="X49" s="1">
        <f t="shared" si="2"/>
        <v>0</v>
      </c>
    </row>
    <row r="50" spans="2:24" ht="12.75" x14ac:dyDescent="0.2">
      <c r="B50" s="11"/>
      <c r="C50" s="11">
        <v>1</v>
      </c>
      <c r="D50" s="11" t="s">
        <v>45</v>
      </c>
      <c r="E50" s="16">
        <v>0</v>
      </c>
      <c r="F50" s="8">
        <f t="shared" si="3"/>
        <v>0</v>
      </c>
      <c r="G50" s="16">
        <v>0</v>
      </c>
      <c r="Q50" s="1">
        <f t="shared" si="0"/>
        <v>0</v>
      </c>
      <c r="X50" s="1">
        <f t="shared" si="2"/>
        <v>0</v>
      </c>
    </row>
    <row r="51" spans="2:24" ht="12.75" x14ac:dyDescent="0.2">
      <c r="B51" s="11"/>
      <c r="C51" s="11">
        <v>2</v>
      </c>
      <c r="D51" s="11" t="s">
        <v>46</v>
      </c>
      <c r="E51" s="16"/>
      <c r="F51" s="8">
        <f t="shared" si="3"/>
        <v>0</v>
      </c>
      <c r="G51" s="16"/>
    </row>
    <row r="52" spans="2:24" ht="12.75" x14ac:dyDescent="0.2">
      <c r="B52" s="11"/>
      <c r="C52" s="11">
        <v>3</v>
      </c>
      <c r="D52" s="11" t="s">
        <v>47</v>
      </c>
      <c r="E52" s="16"/>
      <c r="F52" s="8">
        <f t="shared" si="3"/>
        <v>0</v>
      </c>
      <c r="G52" s="16"/>
    </row>
    <row r="53" spans="2:24" ht="12.75" x14ac:dyDescent="0.2">
      <c r="B53" s="11"/>
      <c r="C53" s="11">
        <v>4</v>
      </c>
      <c r="D53" s="11" t="s">
        <v>133</v>
      </c>
      <c r="E53" s="16"/>
      <c r="F53" s="8">
        <f t="shared" si="3"/>
        <v>0</v>
      </c>
      <c r="G53" s="16"/>
    </row>
    <row r="54" spans="2:24" ht="12.75" x14ac:dyDescent="0.2">
      <c r="B54" s="11"/>
      <c r="C54" s="11">
        <v>5</v>
      </c>
      <c r="D54" s="11" t="s">
        <v>49</v>
      </c>
      <c r="E54" s="16"/>
      <c r="F54" s="8">
        <f t="shared" si="3"/>
        <v>0</v>
      </c>
      <c r="G54" s="16"/>
    </row>
    <row r="55" spans="2:24" ht="12.75" x14ac:dyDescent="0.2">
      <c r="B55" s="11"/>
      <c r="C55" s="11">
        <v>6</v>
      </c>
      <c r="D55" s="17" t="s">
        <v>134</v>
      </c>
      <c r="E55" s="16"/>
      <c r="F55" s="8">
        <f t="shared" si="3"/>
        <v>0</v>
      </c>
      <c r="G55" s="16"/>
    </row>
    <row r="56" spans="2:24" ht="12.75" x14ac:dyDescent="0.2">
      <c r="B56" s="10" t="s">
        <v>9</v>
      </c>
      <c r="C56" s="10" t="s">
        <v>50</v>
      </c>
      <c r="D56" s="11"/>
      <c r="E56" s="13">
        <f>SUM(E57,E60,E61,E62)</f>
        <v>0</v>
      </c>
      <c r="F56" s="8">
        <f t="shared" si="3"/>
        <v>0</v>
      </c>
      <c r="G56" s="13">
        <f>SUM(G57,G60,G61,G62)</f>
        <v>0</v>
      </c>
    </row>
    <row r="57" spans="2:24" ht="12.75" x14ac:dyDescent="0.2">
      <c r="B57" s="10" t="s">
        <v>51</v>
      </c>
      <c r="C57" s="10" t="s">
        <v>52</v>
      </c>
      <c r="D57" s="11"/>
      <c r="E57" s="13">
        <f>SUM(E58:E62)</f>
        <v>0</v>
      </c>
      <c r="F57" s="8">
        <f t="shared" si="3"/>
        <v>0</v>
      </c>
      <c r="G57" s="13">
        <f>SUM(G58:G59)</f>
        <v>0</v>
      </c>
      <c r="J57" s="1">
        <f>J22</f>
        <v>0</v>
      </c>
      <c r="W57" s="1">
        <f>J57</f>
        <v>0</v>
      </c>
    </row>
    <row r="58" spans="2:24" ht="12.75" x14ac:dyDescent="0.2">
      <c r="B58" s="11">
        <v>1</v>
      </c>
      <c r="C58" s="11" t="s">
        <v>53</v>
      </c>
      <c r="D58" s="11"/>
      <c r="E58" s="16"/>
      <c r="F58" s="8">
        <f t="shared" si="3"/>
        <v>0</v>
      </c>
      <c r="G58" s="16"/>
      <c r="J58" s="1">
        <f t="shared" ref="J58:J84" si="4">J23</f>
        <v>0</v>
      </c>
      <c r="W58" s="1">
        <f t="shared" ref="W58:W84" si="5">J58</f>
        <v>0</v>
      </c>
    </row>
    <row r="59" spans="2:24" ht="12.75" x14ac:dyDescent="0.2">
      <c r="B59" s="11">
        <v>2</v>
      </c>
      <c r="C59" s="17" t="s">
        <v>49</v>
      </c>
      <c r="D59" s="11"/>
      <c r="E59" s="16"/>
      <c r="F59" s="8">
        <f t="shared" si="3"/>
        <v>0</v>
      </c>
      <c r="G59" s="16"/>
      <c r="J59" s="1">
        <f t="shared" si="4"/>
        <v>0</v>
      </c>
      <c r="W59" s="1">
        <f t="shared" si="5"/>
        <v>0</v>
      </c>
    </row>
    <row r="60" spans="2:24" ht="12.75" x14ac:dyDescent="0.2">
      <c r="B60" s="10" t="s">
        <v>54</v>
      </c>
      <c r="C60" s="10" t="s">
        <v>55</v>
      </c>
      <c r="D60" s="10"/>
      <c r="E60" s="13"/>
      <c r="F60" s="8">
        <f t="shared" si="3"/>
        <v>0</v>
      </c>
      <c r="G60" s="13">
        <v>0</v>
      </c>
      <c r="J60" s="1">
        <f t="shared" si="4"/>
        <v>0</v>
      </c>
      <c r="W60" s="1">
        <f t="shared" si="5"/>
        <v>0</v>
      </c>
    </row>
    <row r="61" spans="2:24" ht="12.75" x14ac:dyDescent="0.2">
      <c r="B61" s="10" t="s">
        <v>43</v>
      </c>
      <c r="C61" s="10" t="s">
        <v>56</v>
      </c>
      <c r="D61" s="10"/>
      <c r="E61" s="13">
        <v>0</v>
      </c>
      <c r="F61" s="8">
        <f t="shared" si="3"/>
        <v>0</v>
      </c>
      <c r="G61" s="13">
        <v>0</v>
      </c>
      <c r="J61" s="1">
        <f t="shared" si="4"/>
        <v>0</v>
      </c>
      <c r="W61" s="1">
        <f t="shared" si="5"/>
        <v>0</v>
      </c>
    </row>
    <row r="62" spans="2:24" ht="12.75" x14ac:dyDescent="0.2">
      <c r="B62" s="10" t="s">
        <v>57</v>
      </c>
      <c r="C62" s="10" t="s">
        <v>58</v>
      </c>
      <c r="D62" s="10"/>
      <c r="E62" s="13">
        <v>0</v>
      </c>
      <c r="F62" s="8">
        <f t="shared" si="3"/>
        <v>0</v>
      </c>
      <c r="G62" s="13">
        <v>0</v>
      </c>
      <c r="J62" s="1">
        <f t="shared" si="4"/>
        <v>0</v>
      </c>
      <c r="W62" s="1">
        <f t="shared" si="5"/>
        <v>0</v>
      </c>
    </row>
    <row r="63" spans="2:24" ht="12.75" x14ac:dyDescent="0.2">
      <c r="B63" s="11"/>
      <c r="C63" s="266" t="s">
        <v>59</v>
      </c>
      <c r="D63" s="267"/>
      <c r="E63" s="19">
        <f>SUM(E62,E61,E60,E56,E49,E37,E35)</f>
        <v>5018046</v>
      </c>
      <c r="F63" s="8">
        <f t="shared" si="3"/>
        <v>0</v>
      </c>
      <c r="G63" s="19">
        <f>SUM(G62,G61,G60,G56,G49,G37,G35)</f>
        <v>5018046</v>
      </c>
      <c r="J63" s="1">
        <f t="shared" si="4"/>
        <v>0</v>
      </c>
      <c r="W63" s="1">
        <f t="shared" si="5"/>
        <v>0</v>
      </c>
    </row>
    <row r="64" spans="2:24" ht="12.75" x14ac:dyDescent="0.2">
      <c r="B64" s="20"/>
      <c r="C64" s="21"/>
      <c r="D64" s="21"/>
      <c r="E64" s="22"/>
      <c r="F64" s="23"/>
      <c r="G64" s="22"/>
      <c r="J64" s="1">
        <f t="shared" si="4"/>
        <v>0</v>
      </c>
      <c r="W64" s="1">
        <f t="shared" si="5"/>
        <v>0</v>
      </c>
    </row>
    <row r="65" spans="2:23" ht="12.75" x14ac:dyDescent="0.2">
      <c r="J65" s="1">
        <f t="shared" si="4"/>
        <v>0</v>
      </c>
      <c r="W65" s="1">
        <f t="shared" si="5"/>
        <v>0</v>
      </c>
    </row>
    <row r="66" spans="2:23" ht="12.75" x14ac:dyDescent="0.2">
      <c r="B66" s="1" t="s">
        <v>9</v>
      </c>
      <c r="C66" s="1" t="s">
        <v>140</v>
      </c>
      <c r="J66" s="1">
        <f t="shared" si="4"/>
        <v>0</v>
      </c>
      <c r="W66" s="1">
        <f t="shared" si="5"/>
        <v>0</v>
      </c>
    </row>
    <row r="67" spans="2:23" ht="12.75" x14ac:dyDescent="0.2">
      <c r="C67" s="1" t="s">
        <v>60</v>
      </c>
      <c r="J67" s="1">
        <f t="shared" si="4"/>
        <v>23788650</v>
      </c>
      <c r="W67" s="1">
        <f t="shared" si="5"/>
        <v>23788650</v>
      </c>
    </row>
    <row r="68" spans="2:23" ht="12.75" x14ac:dyDescent="0.2">
      <c r="J68" s="1">
        <f t="shared" si="4"/>
        <v>0</v>
      </c>
      <c r="W68" s="1">
        <f t="shared" si="5"/>
        <v>0</v>
      </c>
    </row>
    <row r="69" spans="2:23" ht="12.75" x14ac:dyDescent="0.2">
      <c r="J69" s="1">
        <f t="shared" si="4"/>
        <v>0</v>
      </c>
      <c r="W69" s="1">
        <f t="shared" si="5"/>
        <v>0</v>
      </c>
    </row>
    <row r="70" spans="2:23" ht="12.75" x14ac:dyDescent="0.2">
      <c r="B70" s="1" t="s">
        <v>228</v>
      </c>
      <c r="J70" s="1">
        <f t="shared" si="4"/>
        <v>0</v>
      </c>
      <c r="W70" s="1">
        <f t="shared" si="5"/>
        <v>0</v>
      </c>
    </row>
    <row r="71" spans="2:23" ht="12.75" x14ac:dyDescent="0.2">
      <c r="B71" s="1" t="s">
        <v>61</v>
      </c>
      <c r="J71" s="1">
        <f t="shared" si="4"/>
        <v>0</v>
      </c>
      <c r="W71" s="1">
        <f t="shared" si="5"/>
        <v>0</v>
      </c>
    </row>
    <row r="72" spans="2:23" ht="12.75" x14ac:dyDescent="0.2">
      <c r="J72" s="1">
        <f t="shared" si="4"/>
        <v>0</v>
      </c>
      <c r="W72" s="1">
        <f t="shared" si="5"/>
        <v>0</v>
      </c>
    </row>
    <row r="73" spans="2:23" ht="12.75" x14ac:dyDescent="0.2">
      <c r="B73" s="1" t="s">
        <v>146</v>
      </c>
      <c r="F73" s="1" t="s">
        <v>147</v>
      </c>
      <c r="J73" s="1">
        <f t="shared" si="4"/>
        <v>0</v>
      </c>
      <c r="W73" s="1">
        <f t="shared" si="5"/>
        <v>0</v>
      </c>
    </row>
    <row r="74" spans="2:23" ht="12.75" x14ac:dyDescent="0.2">
      <c r="F74" s="26"/>
      <c r="J74" s="1">
        <f t="shared" si="4"/>
        <v>0</v>
      </c>
      <c r="W74" s="1">
        <f t="shared" si="5"/>
        <v>0</v>
      </c>
    </row>
    <row r="75" spans="2:23" ht="12.75" x14ac:dyDescent="0.2">
      <c r="J75" s="1">
        <f t="shared" si="4"/>
        <v>0</v>
      </c>
      <c r="W75" s="1">
        <f t="shared" si="5"/>
        <v>0</v>
      </c>
    </row>
    <row r="76" spans="2:23" ht="12.75" x14ac:dyDescent="0.2">
      <c r="J76" s="1">
        <f t="shared" si="4"/>
        <v>0</v>
      </c>
      <c r="W76" s="1">
        <f t="shared" si="5"/>
        <v>0</v>
      </c>
    </row>
    <row r="77" spans="2:23" ht="12.75" x14ac:dyDescent="0.2">
      <c r="J77" s="1">
        <f t="shared" si="4"/>
        <v>0</v>
      </c>
      <c r="W77" s="1">
        <f t="shared" si="5"/>
        <v>0</v>
      </c>
    </row>
    <row r="78" spans="2:23" ht="12.75" x14ac:dyDescent="0.2">
      <c r="C78" s="3"/>
      <c r="D78" s="3"/>
      <c r="F78" s="3"/>
      <c r="J78" s="1">
        <f t="shared" si="4"/>
        <v>0</v>
      </c>
      <c r="W78" s="1">
        <f t="shared" si="5"/>
        <v>0</v>
      </c>
    </row>
    <row r="79" spans="2:23" ht="12.75" x14ac:dyDescent="0.2">
      <c r="B79" s="3" t="s">
        <v>202</v>
      </c>
      <c r="C79" s="3"/>
      <c r="D79" s="3"/>
      <c r="E79" s="3"/>
      <c r="F79" s="3" t="s">
        <v>197</v>
      </c>
      <c r="G79" s="3"/>
      <c r="J79" s="1">
        <f t="shared" si="4"/>
        <v>0</v>
      </c>
      <c r="W79" s="1">
        <f t="shared" si="5"/>
        <v>0</v>
      </c>
    </row>
    <row r="80" spans="2:23" ht="12.75" x14ac:dyDescent="0.2">
      <c r="B80" s="3" t="s">
        <v>149</v>
      </c>
      <c r="C80" s="3"/>
      <c r="D80" s="3"/>
      <c r="E80" s="3"/>
      <c r="F80" s="3" t="s">
        <v>198</v>
      </c>
      <c r="G80" s="3"/>
      <c r="J80" s="1">
        <f t="shared" si="4"/>
        <v>0</v>
      </c>
      <c r="W80" s="1">
        <f t="shared" si="5"/>
        <v>0</v>
      </c>
    </row>
    <row r="81" spans="1:23" ht="12.75" x14ac:dyDescent="0.2">
      <c r="J81" s="1">
        <f t="shared" si="4"/>
        <v>0</v>
      </c>
      <c r="W81" s="1">
        <f t="shared" si="5"/>
        <v>0</v>
      </c>
    </row>
    <row r="82" spans="1:23" ht="12.75" x14ac:dyDescent="0.2">
      <c r="J82" s="1">
        <f t="shared" si="4"/>
        <v>0</v>
      </c>
      <c r="W82" s="1">
        <f t="shared" si="5"/>
        <v>0</v>
      </c>
    </row>
    <row r="83" spans="1:23" ht="12.75" x14ac:dyDescent="0.2">
      <c r="A83" s="24"/>
      <c r="B83" s="24"/>
      <c r="C83" s="24"/>
      <c r="D83" s="24"/>
      <c r="E83" s="24" t="s">
        <v>63</v>
      </c>
      <c r="F83" s="24"/>
      <c r="G83" s="24"/>
      <c r="H83" s="24"/>
      <c r="J83" s="1">
        <f t="shared" si="4"/>
        <v>0</v>
      </c>
      <c r="W83" s="1">
        <f t="shared" si="5"/>
        <v>0</v>
      </c>
    </row>
    <row r="84" spans="1:23" ht="12.75" x14ac:dyDescent="0.2">
      <c r="A84" s="24"/>
      <c r="B84" s="24"/>
      <c r="C84" s="24"/>
      <c r="D84" s="24"/>
      <c r="E84" s="24" t="s">
        <v>64</v>
      </c>
      <c r="F84" s="24"/>
      <c r="G84" s="24"/>
      <c r="H84" s="24"/>
      <c r="J84" s="1">
        <f t="shared" si="4"/>
        <v>0</v>
      </c>
      <c r="W84" s="1">
        <f t="shared" si="5"/>
        <v>0</v>
      </c>
    </row>
    <row r="85" spans="1:23" ht="12.75" x14ac:dyDescent="0.2">
      <c r="A85" s="24"/>
      <c r="B85" s="24"/>
      <c r="C85" s="24"/>
      <c r="D85" s="24"/>
      <c r="E85" s="24"/>
      <c r="F85" s="24"/>
      <c r="G85" s="24"/>
      <c r="H85" s="24"/>
    </row>
    <row r="86" spans="1:23" ht="12.75" x14ac:dyDescent="0.2"/>
    <row r="87" spans="1:23" ht="12.75" x14ac:dyDescent="0.2"/>
    <row r="88" spans="1:23" ht="12.75" x14ac:dyDescent="0.2"/>
    <row r="89" spans="1:23" ht="12.75" x14ac:dyDescent="0.2">
      <c r="E89" s="25" t="s">
        <v>65</v>
      </c>
    </row>
    <row r="90" spans="1:23" ht="12.75" x14ac:dyDescent="0.2">
      <c r="E90" s="26" t="s">
        <v>66</v>
      </c>
    </row>
    <row r="91" spans="1:23" ht="12.75" x14ac:dyDescent="0.2"/>
  </sheetData>
  <mergeCells count="11">
    <mergeCell ref="C33:D33"/>
    <mergeCell ref="C34:D34"/>
    <mergeCell ref="C63:D63"/>
    <mergeCell ref="B2:G2"/>
    <mergeCell ref="B3:G3"/>
    <mergeCell ref="B4:G4"/>
    <mergeCell ref="A5:G5"/>
    <mergeCell ref="B6:G6"/>
    <mergeCell ref="B31:B32"/>
    <mergeCell ref="C31:D32"/>
    <mergeCell ref="E31:G31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1"/>
  <sheetViews>
    <sheetView zoomScale="85" zoomScaleNormal="85" workbookViewId="0">
      <selection activeCell="AP16" sqref="AP16"/>
    </sheetView>
  </sheetViews>
  <sheetFormatPr defaultColWidth="3.42578125" defaultRowHeight="15" x14ac:dyDescent="0.25"/>
  <cols>
    <col min="1" max="1" width="0.140625" style="29" customWidth="1"/>
    <col min="2" max="8" width="3.42578125" style="29"/>
    <col min="9" max="9" width="5.28515625" style="29" customWidth="1"/>
    <col min="10" max="15" width="3.42578125" style="29"/>
    <col min="16" max="16" width="1.42578125" style="29" customWidth="1"/>
    <col min="17" max="22" width="3.42578125" style="29"/>
    <col min="23" max="23" width="1.42578125" style="29" customWidth="1"/>
    <col min="24" max="26" width="3.42578125" style="29"/>
    <col min="27" max="27" width="1.5703125" style="29" customWidth="1"/>
    <col min="28" max="16384" width="3.42578125" style="29"/>
  </cols>
  <sheetData>
    <row r="1" spans="1:29" x14ac:dyDescent="0.25">
      <c r="A1" s="272" t="s">
        <v>153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9" x14ac:dyDescent="0.25">
      <c r="A2" s="272" t="s">
        <v>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29" ht="12.75" customHeight="1" x14ac:dyDescent="0.25"/>
    <row r="4" spans="1:29" ht="3" customHeight="1" x14ac:dyDescent="0.25"/>
    <row r="5" spans="1:29" x14ac:dyDescent="0.25">
      <c r="B5" s="30" t="s">
        <v>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73" t="s">
        <v>69</v>
      </c>
      <c r="R5" s="274"/>
      <c r="S5" s="274"/>
      <c r="T5" s="274"/>
      <c r="U5" s="274"/>
      <c r="V5" s="275"/>
      <c r="W5" s="31"/>
      <c r="X5" s="31"/>
      <c r="Y5" s="276" t="s">
        <v>70</v>
      </c>
      <c r="Z5" s="277"/>
      <c r="AA5" s="277"/>
      <c r="AB5" s="277"/>
      <c r="AC5" s="278"/>
    </row>
    <row r="6" spans="1:29" x14ac:dyDescent="0.25">
      <c r="B6" s="30" t="s">
        <v>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3"/>
      <c r="S6" s="33"/>
      <c r="T6" s="32"/>
      <c r="U6" s="33"/>
      <c r="V6" s="34"/>
      <c r="W6" s="31"/>
      <c r="X6" s="31"/>
      <c r="Y6" s="192" t="s">
        <v>213</v>
      </c>
      <c r="Z6" s="196">
        <v>1</v>
      </c>
      <c r="AA6" s="36"/>
      <c r="AB6" s="194">
        <v>2</v>
      </c>
      <c r="AC6" s="192">
        <v>1</v>
      </c>
    </row>
    <row r="7" spans="1:29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8"/>
      <c r="R7" s="39"/>
      <c r="S7" s="39"/>
      <c r="T7" s="38"/>
      <c r="U7" s="39"/>
      <c r="V7" s="40"/>
      <c r="W7" s="31"/>
      <c r="X7" s="31"/>
      <c r="Y7" s="38"/>
      <c r="Z7" s="39"/>
      <c r="AA7" s="39"/>
      <c r="AB7" s="39"/>
      <c r="AC7" s="40"/>
    </row>
    <row r="8" spans="1:29" ht="13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1" t="s">
        <v>72</v>
      </c>
      <c r="R8" s="42"/>
      <c r="S8" s="42"/>
      <c r="T8" s="279" t="s">
        <v>73</v>
      </c>
      <c r="U8" s="279"/>
      <c r="V8" s="279"/>
      <c r="W8" s="31"/>
      <c r="X8" s="31"/>
      <c r="Y8" s="33"/>
      <c r="Z8" s="33"/>
      <c r="AA8" s="33"/>
      <c r="AB8" s="33"/>
      <c r="AC8" s="33"/>
    </row>
    <row r="9" spans="1:29" ht="3.75" customHeight="1" thickBo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3"/>
      <c r="R9" s="33"/>
      <c r="S9" s="33"/>
      <c r="T9" s="33"/>
      <c r="U9" s="33"/>
      <c r="V9" s="33"/>
      <c r="W9" s="31"/>
      <c r="X9" s="31"/>
      <c r="Y9" s="33"/>
      <c r="Z9" s="33"/>
      <c r="AA9" s="33"/>
      <c r="AB9" s="33"/>
      <c r="AC9" s="33"/>
    </row>
    <row r="10" spans="1:29" ht="15.75" thickBot="1" x14ac:dyDescent="0.3">
      <c r="B10" s="280" t="s">
        <v>74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</row>
    <row r="11" spans="1:29" ht="6" customHeigh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x14ac:dyDescent="0.25">
      <c r="B12" s="43">
        <v>1</v>
      </c>
      <c r="C12" s="33" t="s">
        <v>75</v>
      </c>
      <c r="D12" s="33"/>
      <c r="E12" s="200">
        <v>0</v>
      </c>
      <c r="F12" s="200">
        <v>0</v>
      </c>
      <c r="G12" s="200">
        <v>5</v>
      </c>
      <c r="H12" s="45"/>
      <c r="I12" s="200">
        <v>0</v>
      </c>
      <c r="J12" s="200">
        <v>4</v>
      </c>
      <c r="K12" s="45"/>
      <c r="L12" s="200">
        <v>0</v>
      </c>
      <c r="M12" s="200">
        <v>8</v>
      </c>
      <c r="N12" s="200">
        <v>0</v>
      </c>
      <c r="O12" s="200">
        <v>0</v>
      </c>
      <c r="P12" s="45"/>
      <c r="Q12" s="122" t="s">
        <v>76</v>
      </c>
      <c r="R12" s="122" t="s">
        <v>77</v>
      </c>
      <c r="S12"/>
      <c r="T12" s="160">
        <v>4</v>
      </c>
      <c r="U12" s="160">
        <v>0</v>
      </c>
      <c r="V12" s="160">
        <v>1</v>
      </c>
      <c r="W12" s="45"/>
      <c r="X12" s="161">
        <v>9</v>
      </c>
      <c r="Y12" s="160">
        <v>0</v>
      </c>
      <c r="Z12" s="160">
        <v>1</v>
      </c>
      <c r="AA12" s="45"/>
      <c r="AB12" s="163"/>
      <c r="AC12" s="162"/>
    </row>
    <row r="13" spans="1:29" ht="9" customHeight="1" x14ac:dyDescent="0.25">
      <c r="B13" s="4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29" ht="0.75" customHeight="1" x14ac:dyDescent="0.25">
      <c r="B14" s="4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x14ac:dyDescent="0.25">
      <c r="B15" s="43">
        <v>2</v>
      </c>
      <c r="C15" s="33" t="s">
        <v>4</v>
      </c>
      <c r="D15" s="33"/>
      <c r="E15" s="46" t="s">
        <v>78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x14ac:dyDescent="0.25">
      <c r="B16" s="38"/>
      <c r="C16" s="39"/>
      <c r="D16" s="39"/>
      <c r="E16" s="49" t="s">
        <v>79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2:29" ht="9.75" customHeight="1" thickBot="1" x14ac:dyDescent="0.3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x14ac:dyDescent="0.25">
      <c r="B18" s="292" t="s">
        <v>80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4"/>
    </row>
    <row r="19" spans="2:29" x14ac:dyDescent="0.25">
      <c r="B19" s="295" t="s">
        <v>81</v>
      </c>
      <c r="C19" s="297" t="s">
        <v>82</v>
      </c>
      <c r="D19" s="298"/>
      <c r="E19" s="298"/>
      <c r="F19" s="298"/>
      <c r="G19" s="298"/>
      <c r="H19" s="298"/>
      <c r="I19" s="299"/>
      <c r="J19" s="297" t="s">
        <v>83</v>
      </c>
      <c r="K19" s="303"/>
      <c r="L19" s="303"/>
      <c r="M19" s="303"/>
      <c r="N19" s="303"/>
      <c r="O19" s="303"/>
      <c r="P19" s="50"/>
      <c r="Q19" s="297" t="s">
        <v>84</v>
      </c>
      <c r="R19" s="303"/>
      <c r="S19" s="303"/>
      <c r="T19" s="303"/>
      <c r="U19" s="303"/>
      <c r="V19" s="303"/>
      <c r="W19" s="306"/>
      <c r="X19" s="297" t="s">
        <v>85</v>
      </c>
      <c r="Y19" s="303"/>
      <c r="Z19" s="303"/>
      <c r="AA19" s="303"/>
      <c r="AB19" s="303"/>
      <c r="AC19" s="308"/>
    </row>
    <row r="20" spans="2:29" ht="15.75" thickBot="1" x14ac:dyDescent="0.3">
      <c r="B20" s="296"/>
      <c r="C20" s="300"/>
      <c r="D20" s="301"/>
      <c r="E20" s="301"/>
      <c r="F20" s="301"/>
      <c r="G20" s="301"/>
      <c r="H20" s="301"/>
      <c r="I20" s="302"/>
      <c r="J20" s="304"/>
      <c r="K20" s="305"/>
      <c r="L20" s="305"/>
      <c r="M20" s="305"/>
      <c r="N20" s="305"/>
      <c r="O20" s="305"/>
      <c r="P20" s="51"/>
      <c r="Q20" s="304"/>
      <c r="R20" s="305"/>
      <c r="S20" s="305"/>
      <c r="T20" s="305"/>
      <c r="U20" s="305"/>
      <c r="V20" s="305"/>
      <c r="W20" s="307"/>
      <c r="X20" s="304"/>
      <c r="Y20" s="305"/>
      <c r="Z20" s="305"/>
      <c r="AA20" s="305"/>
      <c r="AB20" s="305"/>
      <c r="AC20" s="309"/>
    </row>
    <row r="21" spans="2:29" x14ac:dyDescent="0.25">
      <c r="B21" s="52" t="s">
        <v>22</v>
      </c>
      <c r="C21" s="283" t="s">
        <v>23</v>
      </c>
      <c r="D21" s="284"/>
      <c r="E21" s="284"/>
      <c r="F21" s="284"/>
      <c r="G21" s="284"/>
      <c r="H21" s="284"/>
      <c r="I21" s="285"/>
      <c r="J21" s="283" t="s">
        <v>24</v>
      </c>
      <c r="K21" s="284"/>
      <c r="L21" s="284"/>
      <c r="M21" s="284"/>
      <c r="N21" s="284"/>
      <c r="O21" s="284"/>
      <c r="P21" s="285"/>
      <c r="Q21" s="283" t="s">
        <v>25</v>
      </c>
      <c r="R21" s="284"/>
      <c r="S21" s="284"/>
      <c r="T21" s="284"/>
      <c r="U21" s="284"/>
      <c r="V21" s="284"/>
      <c r="W21" s="285"/>
      <c r="X21" s="283" t="s">
        <v>86</v>
      </c>
      <c r="Y21" s="284"/>
      <c r="Z21" s="284"/>
      <c r="AA21" s="284"/>
      <c r="AB21" s="284"/>
      <c r="AC21" s="285"/>
    </row>
    <row r="22" spans="2:29" ht="18.75" customHeight="1" x14ac:dyDescent="0.25">
      <c r="B22" s="193" t="s">
        <v>15</v>
      </c>
      <c r="C22" s="53" t="s">
        <v>27</v>
      </c>
      <c r="D22" s="54"/>
      <c r="E22" s="201"/>
      <c r="F22" s="201"/>
      <c r="G22" s="201"/>
      <c r="H22" s="201"/>
      <c r="I22" s="201"/>
      <c r="J22" s="286">
        <f>'Tahunan sMT1 2021a'!E34</f>
        <v>5018046</v>
      </c>
      <c r="K22" s="287"/>
      <c r="L22" s="287"/>
      <c r="M22" s="287"/>
      <c r="N22" s="287"/>
      <c r="O22" s="287"/>
      <c r="P22" s="288"/>
      <c r="Q22" s="286">
        <f>J22</f>
        <v>5018046</v>
      </c>
      <c r="R22" s="287"/>
      <c r="S22" s="287"/>
      <c r="T22" s="287"/>
      <c r="U22" s="287"/>
      <c r="V22" s="287"/>
      <c r="W22" s="288"/>
      <c r="X22" s="422">
        <f>J22</f>
        <v>5018046</v>
      </c>
      <c r="Y22" s="423"/>
      <c r="Z22" s="423"/>
      <c r="AA22" s="423"/>
      <c r="AB22" s="423"/>
      <c r="AC22" s="424"/>
    </row>
    <row r="23" spans="2:29" ht="18.75" customHeight="1" x14ac:dyDescent="0.25">
      <c r="B23" s="56" t="s">
        <v>51</v>
      </c>
      <c r="C23" s="46" t="s">
        <v>29</v>
      </c>
      <c r="D23" s="47"/>
      <c r="E23" s="57"/>
      <c r="F23" s="47"/>
      <c r="G23" s="47"/>
      <c r="H23" s="47"/>
      <c r="I23" s="47"/>
      <c r="J23" s="286">
        <f>'Tahunan sMT1 2021a'!E35</f>
        <v>5018046</v>
      </c>
      <c r="K23" s="287"/>
      <c r="L23" s="287"/>
      <c r="M23" s="287"/>
      <c r="N23" s="287"/>
      <c r="O23" s="287"/>
      <c r="P23" s="288"/>
      <c r="Q23" s="286">
        <f t="shared" ref="Q23:Q50" si="0">J23</f>
        <v>5018046</v>
      </c>
      <c r="R23" s="287"/>
      <c r="S23" s="287"/>
      <c r="T23" s="287"/>
      <c r="U23" s="287"/>
      <c r="V23" s="287"/>
      <c r="W23" s="288"/>
      <c r="X23" s="422">
        <f>J23</f>
        <v>5018046</v>
      </c>
      <c r="Y23" s="423"/>
      <c r="Z23" s="423"/>
      <c r="AA23" s="423"/>
      <c r="AB23" s="423"/>
      <c r="AC23" s="424"/>
    </row>
    <row r="24" spans="2:29" ht="18.75" customHeight="1" x14ac:dyDescent="0.25">
      <c r="B24" s="192">
        <v>1</v>
      </c>
      <c r="C24" s="58"/>
      <c r="D24" s="47" t="s">
        <v>30</v>
      </c>
      <c r="E24" s="57"/>
      <c r="F24" s="47"/>
      <c r="G24" s="47"/>
      <c r="H24" s="47"/>
      <c r="I24" s="47"/>
      <c r="J24" s="310">
        <f>'Tahunan sMT1 2021a'!E36</f>
        <v>5018046</v>
      </c>
      <c r="K24" s="311"/>
      <c r="L24" s="311"/>
      <c r="M24" s="311"/>
      <c r="N24" s="311"/>
      <c r="O24" s="311"/>
      <c r="P24" s="312"/>
      <c r="Q24" s="310">
        <f t="shared" si="0"/>
        <v>5018046</v>
      </c>
      <c r="R24" s="311"/>
      <c r="S24" s="311"/>
      <c r="T24" s="311"/>
      <c r="U24" s="311"/>
      <c r="V24" s="311"/>
      <c r="W24" s="312"/>
      <c r="X24" s="425">
        <f>J24</f>
        <v>5018046</v>
      </c>
      <c r="Y24" s="426"/>
      <c r="Z24" s="426"/>
      <c r="AA24" s="426"/>
      <c r="AB24" s="426"/>
      <c r="AC24" s="427"/>
    </row>
    <row r="25" spans="2:29" ht="18.75" customHeight="1" x14ac:dyDescent="0.25">
      <c r="B25" s="56" t="s">
        <v>54</v>
      </c>
      <c r="C25" s="46" t="s">
        <v>32</v>
      </c>
      <c r="D25" s="47"/>
      <c r="E25" s="57"/>
      <c r="F25" s="47"/>
      <c r="G25" s="47"/>
      <c r="H25" s="47"/>
      <c r="I25" s="47"/>
      <c r="J25" s="286">
        <f>'Tahunan sMT1 2021a'!E37</f>
        <v>0</v>
      </c>
      <c r="K25" s="287"/>
      <c r="L25" s="287"/>
      <c r="M25" s="287"/>
      <c r="N25" s="287"/>
      <c r="O25" s="287"/>
      <c r="P25" s="288"/>
      <c r="Q25" s="286">
        <f t="shared" si="0"/>
        <v>0</v>
      </c>
      <c r="R25" s="287"/>
      <c r="S25" s="287"/>
      <c r="T25" s="287"/>
      <c r="U25" s="287"/>
      <c r="V25" s="287"/>
      <c r="W25" s="288"/>
      <c r="X25" s="289">
        <f>J25</f>
        <v>0</v>
      </c>
      <c r="Y25" s="290"/>
      <c r="Z25" s="290"/>
      <c r="AA25" s="290"/>
      <c r="AB25" s="290"/>
      <c r="AC25" s="291"/>
    </row>
    <row r="26" spans="2:29" ht="18.75" customHeight="1" x14ac:dyDescent="0.25">
      <c r="B26" s="192">
        <v>1</v>
      </c>
      <c r="C26" s="58"/>
      <c r="D26" s="47" t="s">
        <v>87</v>
      </c>
      <c r="E26" s="57"/>
      <c r="F26" s="47"/>
      <c r="G26" s="47"/>
      <c r="H26" s="47"/>
      <c r="I26" s="47"/>
      <c r="J26" s="310">
        <f>'Tahunan sMT1 2021a'!E38</f>
        <v>0</v>
      </c>
      <c r="K26" s="311"/>
      <c r="L26" s="311"/>
      <c r="M26" s="311"/>
      <c r="N26" s="311"/>
      <c r="O26" s="311"/>
      <c r="P26" s="312"/>
      <c r="Q26" s="310">
        <f t="shared" si="0"/>
        <v>0</v>
      </c>
      <c r="R26" s="311"/>
      <c r="S26" s="311"/>
      <c r="T26" s="311"/>
      <c r="U26" s="311"/>
      <c r="V26" s="311"/>
      <c r="W26" s="312"/>
      <c r="X26" s="310">
        <f t="shared" ref="X26:X29" si="1">J26</f>
        <v>0</v>
      </c>
      <c r="Y26" s="311"/>
      <c r="Z26" s="311"/>
      <c r="AA26" s="311"/>
      <c r="AB26" s="311"/>
      <c r="AC26" s="312"/>
    </row>
    <row r="27" spans="2:29" ht="18.75" customHeight="1" x14ac:dyDescent="0.25">
      <c r="B27" s="192">
        <v>2</v>
      </c>
      <c r="C27" s="58"/>
      <c r="D27" s="47" t="s">
        <v>88</v>
      </c>
      <c r="E27" s="57"/>
      <c r="F27" s="47"/>
      <c r="G27" s="47"/>
      <c r="H27" s="47"/>
      <c r="I27" s="47"/>
      <c r="J27" s="310">
        <f>'Tahunan sMT1 2021a'!E39</f>
        <v>0</v>
      </c>
      <c r="K27" s="311"/>
      <c r="L27" s="311"/>
      <c r="M27" s="311"/>
      <c r="N27" s="311"/>
      <c r="O27" s="311"/>
      <c r="P27" s="312"/>
      <c r="Q27" s="310">
        <f t="shared" si="0"/>
        <v>0</v>
      </c>
      <c r="R27" s="311"/>
      <c r="S27" s="311"/>
      <c r="T27" s="311"/>
      <c r="U27" s="311"/>
      <c r="V27" s="311"/>
      <c r="W27" s="312"/>
      <c r="X27" s="310">
        <f t="shared" si="1"/>
        <v>0</v>
      </c>
      <c r="Y27" s="311"/>
      <c r="Z27" s="311"/>
      <c r="AA27" s="311"/>
      <c r="AB27" s="311"/>
      <c r="AC27" s="312"/>
    </row>
    <row r="28" spans="2:29" ht="18.75" customHeight="1" x14ac:dyDescent="0.25">
      <c r="B28" s="192">
        <v>3</v>
      </c>
      <c r="C28" s="58"/>
      <c r="D28" s="59" t="s">
        <v>89</v>
      </c>
      <c r="E28" s="57"/>
      <c r="F28" s="47"/>
      <c r="G28" s="47"/>
      <c r="H28" s="47"/>
      <c r="I28" s="47"/>
      <c r="J28" s="310">
        <f>'Tahunan sMT1 2021a'!E44</f>
        <v>0</v>
      </c>
      <c r="K28" s="311"/>
      <c r="L28" s="311"/>
      <c r="M28" s="311"/>
      <c r="N28" s="311"/>
      <c r="O28" s="311"/>
      <c r="P28" s="312"/>
      <c r="Q28" s="310">
        <f t="shared" si="0"/>
        <v>0</v>
      </c>
      <c r="R28" s="311"/>
      <c r="S28" s="311"/>
      <c r="T28" s="311"/>
      <c r="U28" s="311"/>
      <c r="V28" s="311"/>
      <c r="W28" s="312"/>
      <c r="X28" s="310">
        <f t="shared" si="1"/>
        <v>0</v>
      </c>
      <c r="Y28" s="311"/>
      <c r="Z28" s="311"/>
      <c r="AA28" s="311"/>
      <c r="AB28" s="311"/>
      <c r="AC28" s="312"/>
    </row>
    <row r="29" spans="2:29" ht="18.75" customHeight="1" x14ac:dyDescent="0.25">
      <c r="B29" s="192">
        <v>4</v>
      </c>
      <c r="C29" s="58"/>
      <c r="D29" s="47" t="s">
        <v>90</v>
      </c>
      <c r="E29" s="57"/>
      <c r="F29" s="47"/>
      <c r="G29" s="47"/>
      <c r="H29" s="47"/>
      <c r="I29" s="47"/>
      <c r="J29" s="310">
        <f>'Tahunan sMT1 2021a'!E40</f>
        <v>0</v>
      </c>
      <c r="K29" s="311"/>
      <c r="L29" s="311"/>
      <c r="M29" s="311"/>
      <c r="N29" s="311"/>
      <c r="O29" s="311"/>
      <c r="P29" s="312"/>
      <c r="Q29" s="310">
        <f t="shared" si="0"/>
        <v>0</v>
      </c>
      <c r="R29" s="311"/>
      <c r="S29" s="311"/>
      <c r="T29" s="311"/>
      <c r="U29" s="311"/>
      <c r="V29" s="311"/>
      <c r="W29" s="312"/>
      <c r="X29" s="310">
        <f t="shared" si="1"/>
        <v>0</v>
      </c>
      <c r="Y29" s="311"/>
      <c r="Z29" s="311"/>
      <c r="AA29" s="311"/>
      <c r="AB29" s="311"/>
      <c r="AC29" s="312"/>
    </row>
    <row r="30" spans="2:29" ht="18.75" customHeight="1" x14ac:dyDescent="0.25">
      <c r="B30" s="192">
        <v>5</v>
      </c>
      <c r="C30" s="58"/>
      <c r="D30" s="59" t="s">
        <v>89</v>
      </c>
      <c r="E30" s="57"/>
      <c r="F30" s="47"/>
      <c r="G30" s="47"/>
      <c r="H30" s="47"/>
      <c r="I30" s="47"/>
      <c r="J30" s="310">
        <f>'Tahunan sMT1 2021a'!E45</f>
        <v>0</v>
      </c>
      <c r="K30" s="311"/>
      <c r="L30" s="311"/>
      <c r="M30" s="311"/>
      <c r="N30" s="311"/>
      <c r="O30" s="311"/>
      <c r="P30" s="312"/>
      <c r="Q30" s="310">
        <f t="shared" si="0"/>
        <v>0</v>
      </c>
      <c r="R30" s="311"/>
      <c r="S30" s="311"/>
      <c r="T30" s="311"/>
      <c r="U30" s="311"/>
      <c r="V30" s="311"/>
      <c r="W30" s="312"/>
      <c r="X30" s="310">
        <f>J30</f>
        <v>0</v>
      </c>
      <c r="Y30" s="311"/>
      <c r="Z30" s="311"/>
      <c r="AA30" s="311"/>
      <c r="AB30" s="311"/>
      <c r="AC30" s="312"/>
    </row>
    <row r="31" spans="2:29" ht="18.75" customHeight="1" x14ac:dyDescent="0.25">
      <c r="B31" s="192">
        <v>6</v>
      </c>
      <c r="C31" s="58"/>
      <c r="D31" s="47" t="s">
        <v>91</v>
      </c>
      <c r="E31" s="57"/>
      <c r="F31" s="47"/>
      <c r="G31" s="47"/>
      <c r="H31" s="47"/>
      <c r="I31" s="47"/>
      <c r="J31" s="310">
        <f>'Tahunan sMT1 2021a'!E41</f>
        <v>0</v>
      </c>
      <c r="K31" s="311"/>
      <c r="L31" s="311"/>
      <c r="M31" s="311"/>
      <c r="N31" s="311"/>
      <c r="O31" s="311"/>
      <c r="P31" s="312"/>
      <c r="Q31" s="310">
        <f t="shared" si="0"/>
        <v>0</v>
      </c>
      <c r="R31" s="311"/>
      <c r="S31" s="311"/>
      <c r="T31" s="311"/>
      <c r="U31" s="311"/>
      <c r="V31" s="311"/>
      <c r="W31" s="312"/>
      <c r="X31" s="310">
        <f>J31</f>
        <v>0</v>
      </c>
      <c r="Y31" s="311"/>
      <c r="Z31" s="311"/>
      <c r="AA31" s="311"/>
      <c r="AB31" s="311"/>
      <c r="AC31" s="312"/>
    </row>
    <row r="32" spans="2:29" ht="18.75" customHeight="1" x14ac:dyDescent="0.25">
      <c r="B32" s="192">
        <v>7</v>
      </c>
      <c r="C32" s="58"/>
      <c r="D32" s="59" t="s">
        <v>89</v>
      </c>
      <c r="E32" s="57"/>
      <c r="F32" s="47"/>
      <c r="G32" s="47"/>
      <c r="H32" s="47"/>
      <c r="I32" s="47"/>
      <c r="J32" s="310">
        <f>'Tahunan sMT1 2021a'!E46</f>
        <v>0</v>
      </c>
      <c r="K32" s="311"/>
      <c r="L32" s="311"/>
      <c r="M32" s="311"/>
      <c r="N32" s="311"/>
      <c r="O32" s="311"/>
      <c r="P32" s="312"/>
      <c r="Q32" s="310">
        <f t="shared" si="0"/>
        <v>0</v>
      </c>
      <c r="R32" s="311"/>
      <c r="S32" s="311"/>
      <c r="T32" s="311"/>
      <c r="U32" s="311"/>
      <c r="V32" s="311"/>
      <c r="W32" s="312"/>
      <c r="X32" s="310">
        <f t="shared" ref="X32:X50" si="2">J32</f>
        <v>0</v>
      </c>
      <c r="Y32" s="311"/>
      <c r="Z32" s="311"/>
      <c r="AA32" s="311"/>
      <c r="AB32" s="311"/>
      <c r="AC32" s="312"/>
    </row>
    <row r="33" spans="2:29" ht="18.75" customHeight="1" x14ac:dyDescent="0.25">
      <c r="B33" s="192">
        <v>8</v>
      </c>
      <c r="C33" s="58"/>
      <c r="D33" s="47" t="s">
        <v>37</v>
      </c>
      <c r="E33" s="57"/>
      <c r="F33" s="47"/>
      <c r="G33" s="47"/>
      <c r="H33" s="47"/>
      <c r="I33" s="47"/>
      <c r="J33" s="310">
        <f>'Tahunan sMT1 2021a'!E42</f>
        <v>0</v>
      </c>
      <c r="K33" s="311"/>
      <c r="L33" s="311"/>
      <c r="M33" s="311"/>
      <c r="N33" s="311"/>
      <c r="O33" s="311"/>
      <c r="P33" s="312"/>
      <c r="Q33" s="310">
        <f t="shared" si="0"/>
        <v>0</v>
      </c>
      <c r="R33" s="311"/>
      <c r="S33" s="311"/>
      <c r="T33" s="311"/>
      <c r="U33" s="311"/>
      <c r="V33" s="311"/>
      <c r="W33" s="312"/>
      <c r="X33" s="310">
        <f t="shared" si="2"/>
        <v>0</v>
      </c>
      <c r="Y33" s="311"/>
      <c r="Z33" s="311"/>
      <c r="AA33" s="311"/>
      <c r="AB33" s="311"/>
      <c r="AC33" s="312"/>
    </row>
    <row r="34" spans="2:29" ht="18.75" customHeight="1" x14ac:dyDescent="0.25">
      <c r="B34" s="192">
        <v>9</v>
      </c>
      <c r="C34" s="58"/>
      <c r="D34" s="59" t="s">
        <v>89</v>
      </c>
      <c r="E34" s="57"/>
      <c r="F34" s="47"/>
      <c r="G34" s="47"/>
      <c r="H34" s="47"/>
      <c r="I34" s="47"/>
      <c r="J34" s="310">
        <f>'Tahunan sMT1 2021a'!E47</f>
        <v>0</v>
      </c>
      <c r="K34" s="311"/>
      <c r="L34" s="311"/>
      <c r="M34" s="311"/>
      <c r="N34" s="311"/>
      <c r="O34" s="311"/>
      <c r="P34" s="312"/>
      <c r="Q34" s="310">
        <f t="shared" si="0"/>
        <v>0</v>
      </c>
      <c r="R34" s="311"/>
      <c r="S34" s="311"/>
      <c r="T34" s="311"/>
      <c r="U34" s="311"/>
      <c r="V34" s="311"/>
      <c r="W34" s="312"/>
      <c r="X34" s="310">
        <f t="shared" si="2"/>
        <v>0</v>
      </c>
      <c r="Y34" s="311"/>
      <c r="Z34" s="311"/>
      <c r="AA34" s="311"/>
      <c r="AB34" s="311"/>
      <c r="AC34" s="312"/>
    </row>
    <row r="35" spans="2:29" ht="18.75" customHeight="1" x14ac:dyDescent="0.25">
      <c r="B35" s="192">
        <v>10</v>
      </c>
      <c r="C35" s="58"/>
      <c r="D35" s="47" t="s">
        <v>92</v>
      </c>
      <c r="E35" s="57"/>
      <c r="F35" s="47"/>
      <c r="G35" s="47"/>
      <c r="H35" s="47"/>
      <c r="I35" s="47"/>
      <c r="J35" s="310">
        <f>'Tahunan sMT1 2021a'!E43</f>
        <v>0</v>
      </c>
      <c r="K35" s="311"/>
      <c r="L35" s="311"/>
      <c r="M35" s="311"/>
      <c r="N35" s="311"/>
      <c r="O35" s="311"/>
      <c r="P35" s="312"/>
      <c r="Q35" s="286">
        <f t="shared" si="0"/>
        <v>0</v>
      </c>
      <c r="R35" s="287"/>
      <c r="S35" s="287"/>
      <c r="T35" s="287"/>
      <c r="U35" s="287"/>
      <c r="V35" s="287"/>
      <c r="W35" s="288"/>
      <c r="X35" s="289" t="s">
        <v>212</v>
      </c>
      <c r="Y35" s="290"/>
      <c r="Z35" s="290"/>
      <c r="AA35" s="290"/>
      <c r="AB35" s="290"/>
      <c r="AC35" s="291"/>
    </row>
    <row r="36" spans="2:29" ht="18.75" customHeight="1" x14ac:dyDescent="0.25">
      <c r="B36" s="56" t="s">
        <v>93</v>
      </c>
      <c r="C36" s="46" t="s">
        <v>94</v>
      </c>
      <c r="D36" s="47"/>
      <c r="E36" s="47"/>
      <c r="F36" s="47"/>
      <c r="G36" s="47"/>
      <c r="H36" s="47"/>
      <c r="I36" s="47"/>
      <c r="J36" s="286"/>
      <c r="K36" s="287"/>
      <c r="L36" s="287"/>
      <c r="M36" s="287"/>
      <c r="N36" s="287"/>
      <c r="O36" s="287"/>
      <c r="P36" s="288"/>
      <c r="Q36" s="286">
        <f t="shared" si="0"/>
        <v>0</v>
      </c>
      <c r="R36" s="287"/>
      <c r="S36" s="287"/>
      <c r="T36" s="287"/>
      <c r="U36" s="287"/>
      <c r="V36" s="287"/>
      <c r="W36" s="288"/>
      <c r="X36" s="289">
        <f t="shared" si="2"/>
        <v>0</v>
      </c>
      <c r="Y36" s="290"/>
      <c r="Z36" s="290"/>
      <c r="AA36" s="290"/>
      <c r="AB36" s="290"/>
      <c r="AC36" s="291"/>
    </row>
    <row r="37" spans="2:29" ht="18.75" customHeight="1" x14ac:dyDescent="0.25">
      <c r="B37" s="192">
        <v>1</v>
      </c>
      <c r="C37" s="58"/>
      <c r="D37" s="47" t="s">
        <v>45</v>
      </c>
      <c r="E37" s="47"/>
      <c r="F37" s="47"/>
      <c r="G37" s="47"/>
      <c r="H37" s="47"/>
      <c r="I37" s="47"/>
      <c r="J37" s="286">
        <v>0</v>
      </c>
      <c r="K37" s="287"/>
      <c r="L37" s="287"/>
      <c r="M37" s="287"/>
      <c r="N37" s="287"/>
      <c r="O37" s="287"/>
      <c r="P37" s="288"/>
      <c r="Q37" s="286">
        <f t="shared" si="0"/>
        <v>0</v>
      </c>
      <c r="R37" s="287"/>
      <c r="S37" s="287"/>
      <c r="T37" s="287"/>
      <c r="U37" s="287"/>
      <c r="V37" s="287"/>
      <c r="W37" s="288"/>
      <c r="X37" s="310">
        <f t="shared" si="2"/>
        <v>0</v>
      </c>
      <c r="Y37" s="311"/>
      <c r="Z37" s="311"/>
      <c r="AA37" s="311"/>
      <c r="AB37" s="311"/>
      <c r="AC37" s="312"/>
    </row>
    <row r="38" spans="2:29" ht="18.75" customHeight="1" x14ac:dyDescent="0.25">
      <c r="B38" s="192">
        <v>2</v>
      </c>
      <c r="C38" s="58"/>
      <c r="D38" s="59" t="s">
        <v>89</v>
      </c>
      <c r="E38" s="47"/>
      <c r="F38" s="47"/>
      <c r="G38" s="47"/>
      <c r="H38" s="47"/>
      <c r="I38" s="47"/>
      <c r="J38" s="286">
        <v>0</v>
      </c>
      <c r="K38" s="287"/>
      <c r="L38" s="287"/>
      <c r="M38" s="287"/>
      <c r="N38" s="287"/>
      <c r="O38" s="287"/>
      <c r="P38" s="288"/>
      <c r="Q38" s="286">
        <f t="shared" si="0"/>
        <v>0</v>
      </c>
      <c r="R38" s="287"/>
      <c r="S38" s="287"/>
      <c r="T38" s="287"/>
      <c r="U38" s="287"/>
      <c r="V38" s="287"/>
      <c r="W38" s="288"/>
      <c r="X38" s="310">
        <f t="shared" si="2"/>
        <v>0</v>
      </c>
      <c r="Y38" s="311"/>
      <c r="Z38" s="311"/>
      <c r="AA38" s="311"/>
      <c r="AB38" s="311"/>
      <c r="AC38" s="312"/>
    </row>
    <row r="39" spans="2:29" ht="18.75" customHeight="1" x14ac:dyDescent="0.25">
      <c r="B39" s="192">
        <v>3</v>
      </c>
      <c r="C39" s="58"/>
      <c r="D39" s="47" t="s">
        <v>46</v>
      </c>
      <c r="E39" s="47"/>
      <c r="F39" s="47"/>
      <c r="G39" s="47"/>
      <c r="H39" s="47"/>
      <c r="I39" s="47"/>
      <c r="J39" s="310">
        <f>'Tahunan sMT1 2021a'!E51</f>
        <v>0</v>
      </c>
      <c r="K39" s="311"/>
      <c r="L39" s="311"/>
      <c r="M39" s="311"/>
      <c r="N39" s="311"/>
      <c r="O39" s="311"/>
      <c r="P39" s="312"/>
      <c r="Q39" s="310">
        <f t="shared" si="0"/>
        <v>0</v>
      </c>
      <c r="R39" s="311"/>
      <c r="S39" s="311"/>
      <c r="T39" s="311"/>
      <c r="U39" s="311"/>
      <c r="V39" s="311"/>
      <c r="W39" s="312"/>
      <c r="X39" s="310">
        <f t="shared" si="2"/>
        <v>0</v>
      </c>
      <c r="Y39" s="311"/>
      <c r="Z39" s="311"/>
      <c r="AA39" s="311"/>
      <c r="AB39" s="311"/>
      <c r="AC39" s="312"/>
    </row>
    <row r="40" spans="2:29" ht="18.75" customHeight="1" x14ac:dyDescent="0.25">
      <c r="B40" s="192">
        <v>4</v>
      </c>
      <c r="C40" s="58"/>
      <c r="D40" s="47" t="s">
        <v>48</v>
      </c>
      <c r="E40" s="47"/>
      <c r="F40" s="47"/>
      <c r="G40" s="47"/>
      <c r="H40" s="47"/>
      <c r="I40" s="47"/>
      <c r="J40" s="310">
        <f>'Tahunan sMT1 2021a'!E53</f>
        <v>0</v>
      </c>
      <c r="K40" s="311"/>
      <c r="L40" s="311"/>
      <c r="M40" s="311"/>
      <c r="N40" s="311"/>
      <c r="O40" s="311"/>
      <c r="P40" s="312"/>
      <c r="Q40" s="310">
        <f t="shared" si="0"/>
        <v>0</v>
      </c>
      <c r="R40" s="311"/>
      <c r="S40" s="311"/>
      <c r="T40" s="311"/>
      <c r="U40" s="311"/>
      <c r="V40" s="311"/>
      <c r="W40" s="312"/>
      <c r="X40" s="310">
        <f t="shared" si="2"/>
        <v>0</v>
      </c>
      <c r="Y40" s="311"/>
      <c r="Z40" s="311"/>
      <c r="AA40" s="311"/>
      <c r="AB40" s="311"/>
      <c r="AC40" s="312"/>
    </row>
    <row r="41" spans="2:29" ht="18.75" customHeight="1" x14ac:dyDescent="0.25">
      <c r="B41" s="192">
        <v>5</v>
      </c>
      <c r="C41" s="58"/>
      <c r="D41" s="47" t="s">
        <v>47</v>
      </c>
      <c r="E41" s="47"/>
      <c r="F41" s="47"/>
      <c r="G41" s="47"/>
      <c r="H41" s="47"/>
      <c r="I41" s="47"/>
      <c r="J41" s="310">
        <f>'Tahunan sMT1 2021a'!E52</f>
        <v>0</v>
      </c>
      <c r="K41" s="311"/>
      <c r="L41" s="311"/>
      <c r="M41" s="311"/>
      <c r="N41" s="311"/>
      <c r="O41" s="311"/>
      <c r="P41" s="312"/>
      <c r="Q41" s="310">
        <f t="shared" si="0"/>
        <v>0</v>
      </c>
      <c r="R41" s="311"/>
      <c r="S41" s="311"/>
      <c r="T41" s="311"/>
      <c r="U41" s="311"/>
      <c r="V41" s="311"/>
      <c r="W41" s="312"/>
      <c r="X41" s="310">
        <f t="shared" si="2"/>
        <v>0</v>
      </c>
      <c r="Y41" s="311"/>
      <c r="Z41" s="311"/>
      <c r="AA41" s="311"/>
      <c r="AB41" s="311"/>
      <c r="AC41" s="312"/>
    </row>
    <row r="42" spans="2:29" ht="18.75" customHeight="1" x14ac:dyDescent="0.25">
      <c r="B42" s="192">
        <v>6</v>
      </c>
      <c r="C42" s="58"/>
      <c r="D42" s="59" t="s">
        <v>89</v>
      </c>
      <c r="E42" s="47"/>
      <c r="F42" s="47"/>
      <c r="G42" s="47"/>
      <c r="H42" s="47"/>
      <c r="I42" s="47"/>
      <c r="J42" s="310">
        <f>'Tahunan sMT1 2021a'!E54</f>
        <v>0</v>
      </c>
      <c r="K42" s="311"/>
      <c r="L42" s="311"/>
      <c r="M42" s="311"/>
      <c r="N42" s="311"/>
      <c r="O42" s="311"/>
      <c r="P42" s="312"/>
      <c r="Q42" s="310">
        <f t="shared" si="0"/>
        <v>0</v>
      </c>
      <c r="R42" s="311"/>
      <c r="S42" s="311"/>
      <c r="T42" s="311"/>
      <c r="U42" s="311"/>
      <c r="V42" s="311"/>
      <c r="W42" s="312"/>
      <c r="X42" s="310">
        <f t="shared" si="2"/>
        <v>0</v>
      </c>
      <c r="Y42" s="311"/>
      <c r="Z42" s="311"/>
      <c r="AA42" s="311"/>
      <c r="AB42" s="311"/>
      <c r="AC42" s="312"/>
    </row>
    <row r="43" spans="2:29" ht="18.75" customHeight="1" x14ac:dyDescent="0.25">
      <c r="B43" s="10" t="s">
        <v>9</v>
      </c>
      <c r="C43" s="10" t="s">
        <v>50</v>
      </c>
      <c r="D43" s="11"/>
      <c r="E43" s="47"/>
      <c r="F43" s="47"/>
      <c r="G43" s="47"/>
      <c r="H43" s="47"/>
      <c r="I43" s="47"/>
      <c r="J43" s="286">
        <v>0</v>
      </c>
      <c r="K43" s="287"/>
      <c r="L43" s="287"/>
      <c r="M43" s="287"/>
      <c r="N43" s="287"/>
      <c r="O43" s="287"/>
      <c r="P43" s="288"/>
      <c r="Q43" s="286">
        <f t="shared" si="0"/>
        <v>0</v>
      </c>
      <c r="R43" s="287"/>
      <c r="S43" s="287"/>
      <c r="T43" s="287"/>
      <c r="U43" s="287"/>
      <c r="V43" s="287"/>
      <c r="W43" s="288"/>
      <c r="X43" s="289">
        <f t="shared" si="2"/>
        <v>0</v>
      </c>
      <c r="Y43" s="290"/>
      <c r="Z43" s="290"/>
      <c r="AA43" s="290"/>
      <c r="AB43" s="290"/>
      <c r="AC43" s="291"/>
    </row>
    <row r="44" spans="2:29" ht="18.75" customHeight="1" x14ac:dyDescent="0.25">
      <c r="B44" s="10" t="s">
        <v>51</v>
      </c>
      <c r="C44" s="10" t="s">
        <v>95</v>
      </c>
      <c r="D44" s="11"/>
      <c r="E44" s="47"/>
      <c r="F44" s="47"/>
      <c r="G44" s="47"/>
      <c r="H44" s="47"/>
      <c r="I44" s="47"/>
      <c r="J44" s="286">
        <v>0</v>
      </c>
      <c r="K44" s="287"/>
      <c r="L44" s="287"/>
      <c r="M44" s="287"/>
      <c r="N44" s="287"/>
      <c r="O44" s="287"/>
      <c r="P44" s="288"/>
      <c r="Q44" s="286">
        <f t="shared" si="0"/>
        <v>0</v>
      </c>
      <c r="R44" s="287"/>
      <c r="S44" s="287"/>
      <c r="T44" s="287"/>
      <c r="U44" s="287"/>
      <c r="V44" s="287"/>
      <c r="W44" s="288"/>
      <c r="X44" s="289">
        <f t="shared" si="2"/>
        <v>0</v>
      </c>
      <c r="Y44" s="290"/>
      <c r="Z44" s="290"/>
      <c r="AA44" s="290"/>
      <c r="AB44" s="290"/>
      <c r="AC44" s="291"/>
    </row>
    <row r="45" spans="2:29" ht="18.75" customHeight="1" x14ac:dyDescent="0.25">
      <c r="B45" s="11">
        <v>1</v>
      </c>
      <c r="C45" s="11" t="s">
        <v>53</v>
      </c>
      <c r="D45" s="11"/>
      <c r="E45" s="47"/>
      <c r="F45" s="47"/>
      <c r="G45" s="47"/>
      <c r="H45" s="47"/>
      <c r="I45" s="47"/>
      <c r="J45" s="310">
        <f>'Tahunan sMT1 2021a'!E58</f>
        <v>0</v>
      </c>
      <c r="K45" s="311"/>
      <c r="L45" s="311"/>
      <c r="M45" s="311"/>
      <c r="N45" s="311"/>
      <c r="O45" s="311"/>
      <c r="P45" s="312"/>
      <c r="Q45" s="286">
        <f t="shared" si="0"/>
        <v>0</v>
      </c>
      <c r="R45" s="287"/>
      <c r="S45" s="287"/>
      <c r="T45" s="287"/>
      <c r="U45" s="287"/>
      <c r="V45" s="287"/>
      <c r="W45" s="288"/>
      <c r="X45" s="289">
        <f t="shared" si="2"/>
        <v>0</v>
      </c>
      <c r="Y45" s="290"/>
      <c r="Z45" s="290"/>
      <c r="AA45" s="290"/>
      <c r="AB45" s="290"/>
      <c r="AC45" s="291"/>
    </row>
    <row r="46" spans="2:29" ht="18.75" customHeight="1" x14ac:dyDescent="0.25">
      <c r="B46" s="11">
        <v>2</v>
      </c>
      <c r="C46" s="17" t="s">
        <v>49</v>
      </c>
      <c r="D46" s="11"/>
      <c r="E46" s="47"/>
      <c r="F46" s="47"/>
      <c r="G46" s="47"/>
      <c r="H46" s="47"/>
      <c r="I46" s="47"/>
      <c r="J46" s="310">
        <f>'Tahunan sMT1 2021a'!E59</f>
        <v>0</v>
      </c>
      <c r="K46" s="311"/>
      <c r="L46" s="311"/>
      <c r="M46" s="311"/>
      <c r="N46" s="311"/>
      <c r="O46" s="311"/>
      <c r="P46" s="312"/>
      <c r="Q46" s="310">
        <f t="shared" si="0"/>
        <v>0</v>
      </c>
      <c r="R46" s="311"/>
      <c r="S46" s="311"/>
      <c r="T46" s="311"/>
      <c r="U46" s="311"/>
      <c r="V46" s="311"/>
      <c r="W46" s="312"/>
      <c r="X46" s="310">
        <f t="shared" si="2"/>
        <v>0</v>
      </c>
      <c r="Y46" s="311"/>
      <c r="Z46" s="311"/>
      <c r="AA46" s="311"/>
      <c r="AB46" s="311"/>
      <c r="AC46" s="312"/>
    </row>
    <row r="47" spans="2:29" ht="18.75" customHeight="1" x14ac:dyDescent="0.25">
      <c r="B47" s="10" t="s">
        <v>54</v>
      </c>
      <c r="C47" s="10" t="s">
        <v>55</v>
      </c>
      <c r="D47" s="10"/>
      <c r="E47" s="47"/>
      <c r="F47" s="47"/>
      <c r="G47" s="47"/>
      <c r="H47" s="47"/>
      <c r="I47" s="47"/>
      <c r="J47" s="286">
        <v>0</v>
      </c>
      <c r="K47" s="287"/>
      <c r="L47" s="287"/>
      <c r="M47" s="287"/>
      <c r="N47" s="287"/>
      <c r="O47" s="287"/>
      <c r="P47" s="288"/>
      <c r="Q47" s="286">
        <f t="shared" si="0"/>
        <v>0</v>
      </c>
      <c r="R47" s="287"/>
      <c r="S47" s="287"/>
      <c r="T47" s="287"/>
      <c r="U47" s="287"/>
      <c r="V47" s="287"/>
      <c r="W47" s="288"/>
      <c r="X47" s="289">
        <f t="shared" si="2"/>
        <v>0</v>
      </c>
      <c r="Y47" s="290"/>
      <c r="Z47" s="290"/>
      <c r="AA47" s="290"/>
      <c r="AB47" s="290"/>
      <c r="AC47" s="291"/>
    </row>
    <row r="48" spans="2:29" ht="18.75" customHeight="1" x14ac:dyDescent="0.25">
      <c r="B48" s="10" t="s">
        <v>43</v>
      </c>
      <c r="C48" s="10" t="s">
        <v>56</v>
      </c>
      <c r="D48" s="10"/>
      <c r="E48" s="47"/>
      <c r="F48" s="47"/>
      <c r="G48" s="47"/>
      <c r="H48" s="47"/>
      <c r="I48" s="47"/>
      <c r="J48" s="286">
        <v>0</v>
      </c>
      <c r="K48" s="287"/>
      <c r="L48" s="287"/>
      <c r="M48" s="287"/>
      <c r="N48" s="287"/>
      <c r="O48" s="287"/>
      <c r="P48" s="288"/>
      <c r="Q48" s="286">
        <f t="shared" si="0"/>
        <v>0</v>
      </c>
      <c r="R48" s="287"/>
      <c r="S48" s="287"/>
      <c r="T48" s="287"/>
      <c r="U48" s="287"/>
      <c r="V48" s="287"/>
      <c r="W48" s="288"/>
      <c r="X48" s="289">
        <f t="shared" si="2"/>
        <v>0</v>
      </c>
      <c r="Y48" s="290"/>
      <c r="Z48" s="290"/>
      <c r="AA48" s="290"/>
      <c r="AB48" s="290"/>
      <c r="AC48" s="291"/>
    </row>
    <row r="49" spans="2:29" ht="18.75" customHeight="1" x14ac:dyDescent="0.25">
      <c r="B49" s="10" t="s">
        <v>57</v>
      </c>
      <c r="C49" s="10" t="s">
        <v>58</v>
      </c>
      <c r="D49" s="10"/>
      <c r="E49" s="47"/>
      <c r="F49" s="47"/>
      <c r="G49" s="47"/>
      <c r="H49" s="47"/>
      <c r="I49" s="47"/>
      <c r="J49" s="286">
        <v>0</v>
      </c>
      <c r="K49" s="287"/>
      <c r="L49" s="287"/>
      <c r="M49" s="287"/>
      <c r="N49" s="287"/>
      <c r="O49" s="287"/>
      <c r="P49" s="288"/>
      <c r="Q49" s="286">
        <f t="shared" si="0"/>
        <v>0</v>
      </c>
      <c r="R49" s="287"/>
      <c r="S49" s="287"/>
      <c r="T49" s="287"/>
      <c r="U49" s="287"/>
      <c r="V49" s="287"/>
      <c r="W49" s="288"/>
      <c r="X49" s="289">
        <f t="shared" si="2"/>
        <v>0</v>
      </c>
      <c r="Y49" s="290"/>
      <c r="Z49" s="290"/>
      <c r="AA49" s="290"/>
      <c r="AB49" s="290"/>
      <c r="AC49" s="291"/>
    </row>
    <row r="50" spans="2:29" ht="18.75" customHeight="1" thickBot="1" x14ac:dyDescent="0.3">
      <c r="B50" s="60"/>
      <c r="C50" s="61" t="s">
        <v>59</v>
      </c>
      <c r="D50" s="62"/>
      <c r="E50" s="63"/>
      <c r="F50" s="63"/>
      <c r="G50" s="63"/>
      <c r="H50" s="63"/>
      <c r="I50" s="63"/>
      <c r="J50" s="316">
        <f>J43+J22</f>
        <v>5018046</v>
      </c>
      <c r="K50" s="317"/>
      <c r="L50" s="317"/>
      <c r="M50" s="317"/>
      <c r="N50" s="317"/>
      <c r="O50" s="317"/>
      <c r="P50" s="318"/>
      <c r="Q50" s="286">
        <f t="shared" si="0"/>
        <v>5018046</v>
      </c>
      <c r="R50" s="287"/>
      <c r="S50" s="287"/>
      <c r="T50" s="287"/>
      <c r="U50" s="287"/>
      <c r="V50" s="287"/>
      <c r="W50" s="288"/>
      <c r="X50" s="319">
        <f t="shared" si="2"/>
        <v>5018046</v>
      </c>
      <c r="Y50" s="320"/>
      <c r="Z50" s="320"/>
      <c r="AA50" s="320"/>
      <c r="AB50" s="320"/>
      <c r="AC50" s="321"/>
    </row>
    <row r="51" spans="2:29" ht="33.75" customHeight="1" thickBot="1" x14ac:dyDescent="0.3">
      <c r="B51" s="64"/>
      <c r="Q51" s="65"/>
      <c r="R51" s="65"/>
      <c r="S51" s="65"/>
      <c r="T51" s="65"/>
      <c r="U51" s="65"/>
      <c r="V51" s="65"/>
      <c r="W51" s="65"/>
    </row>
    <row r="52" spans="2:29" x14ac:dyDescent="0.25">
      <c r="B52" s="322" t="s">
        <v>96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4"/>
    </row>
    <row r="53" spans="2:29" x14ac:dyDescent="0.25"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7"/>
    </row>
    <row r="54" spans="2:29" x14ac:dyDescent="0.25">
      <c r="B54" s="328" t="s">
        <v>17</v>
      </c>
      <c r="C54" s="330" t="s">
        <v>97</v>
      </c>
      <c r="D54" s="330"/>
      <c r="E54" s="330"/>
      <c r="F54" s="330"/>
      <c r="G54" s="330"/>
      <c r="H54" s="330"/>
      <c r="I54" s="330"/>
      <c r="J54" s="332" t="s">
        <v>98</v>
      </c>
      <c r="K54" s="332"/>
      <c r="L54" s="332"/>
      <c r="M54" s="332"/>
      <c r="N54" s="332"/>
      <c r="O54" s="333" t="s">
        <v>99</v>
      </c>
      <c r="P54" s="333"/>
      <c r="Q54" s="333"/>
      <c r="R54" s="333"/>
      <c r="S54" s="333"/>
      <c r="T54" s="333"/>
      <c r="U54" s="333"/>
      <c r="V54" s="333"/>
      <c r="W54" s="334" t="s">
        <v>100</v>
      </c>
      <c r="X54" s="335"/>
      <c r="Y54" s="335"/>
      <c r="Z54" s="335"/>
      <c r="AA54" s="335"/>
      <c r="AB54" s="335"/>
      <c r="AC54" s="336"/>
    </row>
    <row r="55" spans="2:29" ht="15.75" thickBot="1" x14ac:dyDescent="0.3">
      <c r="B55" s="329"/>
      <c r="C55" s="331"/>
      <c r="D55" s="331"/>
      <c r="E55" s="331"/>
      <c r="F55" s="331"/>
      <c r="G55" s="331"/>
      <c r="H55" s="331"/>
      <c r="I55" s="331"/>
      <c r="J55" s="337" t="s">
        <v>101</v>
      </c>
      <c r="K55" s="337"/>
      <c r="L55" s="337"/>
      <c r="M55" s="337"/>
      <c r="N55" s="337"/>
      <c r="O55" s="338" t="s">
        <v>102</v>
      </c>
      <c r="P55" s="338"/>
      <c r="Q55" s="338"/>
      <c r="R55" s="338"/>
      <c r="S55" s="338" t="s">
        <v>103</v>
      </c>
      <c r="T55" s="338"/>
      <c r="U55" s="338"/>
      <c r="V55" s="338"/>
      <c r="W55" s="345" t="s">
        <v>104</v>
      </c>
      <c r="X55" s="346"/>
      <c r="Y55" s="346"/>
      <c r="Z55" s="346"/>
      <c r="AA55" s="346"/>
      <c r="AB55" s="346"/>
      <c r="AC55" s="347"/>
    </row>
    <row r="56" spans="2:29" x14ac:dyDescent="0.25">
      <c r="B56" s="199" t="s">
        <v>22</v>
      </c>
      <c r="C56" s="348" t="s">
        <v>23</v>
      </c>
      <c r="D56" s="349"/>
      <c r="E56" s="349"/>
      <c r="F56" s="349"/>
      <c r="G56" s="349"/>
      <c r="H56" s="349"/>
      <c r="I56" s="350"/>
      <c r="J56" s="351" t="s">
        <v>24</v>
      </c>
      <c r="K56" s="351"/>
      <c r="L56" s="351"/>
      <c r="M56" s="351"/>
      <c r="N56" s="351"/>
      <c r="O56" s="352" t="s">
        <v>25</v>
      </c>
      <c r="P56" s="352"/>
      <c r="Q56" s="352"/>
      <c r="R56" s="352"/>
      <c r="S56" s="351" t="s">
        <v>86</v>
      </c>
      <c r="T56" s="351"/>
      <c r="U56" s="351"/>
      <c r="V56" s="351"/>
      <c r="W56" s="352" t="s">
        <v>105</v>
      </c>
      <c r="X56" s="352"/>
      <c r="Y56" s="352"/>
      <c r="Z56" s="352"/>
      <c r="AA56" s="352"/>
      <c r="AB56" s="352"/>
      <c r="AC56" s="353"/>
    </row>
    <row r="57" spans="2:29" x14ac:dyDescent="0.25">
      <c r="B57" s="193" t="s">
        <v>15</v>
      </c>
      <c r="C57" s="53" t="s">
        <v>27</v>
      </c>
      <c r="D57" s="67"/>
      <c r="E57" s="67"/>
      <c r="F57" s="67"/>
      <c r="G57" s="67"/>
      <c r="H57" s="67"/>
      <c r="I57" s="67"/>
      <c r="J57" s="286">
        <f>J22</f>
        <v>5018046</v>
      </c>
      <c r="K57" s="339"/>
      <c r="L57" s="339"/>
      <c r="M57" s="339"/>
      <c r="N57" s="340"/>
      <c r="O57" s="68"/>
      <c r="P57" s="69"/>
      <c r="Q57" s="69"/>
      <c r="R57" s="69"/>
      <c r="S57" s="68"/>
      <c r="T57" s="69"/>
      <c r="U57" s="69"/>
      <c r="V57" s="198"/>
      <c r="W57" s="341">
        <f>J57</f>
        <v>5018046</v>
      </c>
      <c r="X57" s="339"/>
      <c r="Y57" s="339"/>
      <c r="Z57" s="339"/>
      <c r="AA57" s="339"/>
      <c r="AB57" s="339"/>
      <c r="AC57" s="340"/>
    </row>
    <row r="58" spans="2:29" x14ac:dyDescent="0.25">
      <c r="B58" s="56" t="s">
        <v>51</v>
      </c>
      <c r="C58" s="71" t="s">
        <v>29</v>
      </c>
      <c r="D58" s="47"/>
      <c r="E58" s="57"/>
      <c r="F58" s="47"/>
      <c r="G58" s="47"/>
      <c r="H58" s="47"/>
      <c r="I58" s="47"/>
      <c r="J58" s="286">
        <f t="shared" ref="J58:J84" si="3">J23</f>
        <v>5018046</v>
      </c>
      <c r="K58" s="339"/>
      <c r="L58" s="339"/>
      <c r="M58" s="339"/>
      <c r="N58" s="340"/>
      <c r="O58" s="342"/>
      <c r="P58" s="343"/>
      <c r="Q58" s="343"/>
      <c r="R58" s="344"/>
      <c r="S58" s="342"/>
      <c r="T58" s="343"/>
      <c r="U58" s="343"/>
      <c r="V58" s="344"/>
      <c r="W58" s="341">
        <f t="shared" ref="W58:W84" si="4">J58</f>
        <v>5018046</v>
      </c>
      <c r="X58" s="339"/>
      <c r="Y58" s="339"/>
      <c r="Z58" s="339"/>
      <c r="AA58" s="339"/>
      <c r="AB58" s="339"/>
      <c r="AC58" s="340"/>
    </row>
    <row r="59" spans="2:29" x14ac:dyDescent="0.25">
      <c r="B59" s="192">
        <v>1</v>
      </c>
      <c r="C59" s="47"/>
      <c r="D59" s="47" t="s">
        <v>30</v>
      </c>
      <c r="E59" s="57"/>
      <c r="F59" s="47"/>
      <c r="G59" s="47"/>
      <c r="H59" s="47"/>
      <c r="I59" s="47"/>
      <c r="J59" s="310">
        <f t="shared" si="3"/>
        <v>5018046</v>
      </c>
      <c r="K59" s="354"/>
      <c r="L59" s="354"/>
      <c r="M59" s="354"/>
      <c r="N59" s="355"/>
      <c r="O59" s="342"/>
      <c r="P59" s="343"/>
      <c r="Q59" s="343"/>
      <c r="R59" s="344"/>
      <c r="S59" s="342"/>
      <c r="T59" s="343"/>
      <c r="U59" s="343"/>
      <c r="V59" s="344"/>
      <c r="W59" s="356">
        <f t="shared" si="4"/>
        <v>5018046</v>
      </c>
      <c r="X59" s="354"/>
      <c r="Y59" s="354"/>
      <c r="Z59" s="354"/>
      <c r="AA59" s="354"/>
      <c r="AB59" s="354"/>
      <c r="AC59" s="355"/>
    </row>
    <row r="60" spans="2:29" x14ac:dyDescent="0.25">
      <c r="B60" s="56" t="s">
        <v>54</v>
      </c>
      <c r="C60" s="71" t="s">
        <v>106</v>
      </c>
      <c r="D60" s="47"/>
      <c r="E60" s="57"/>
      <c r="F60" s="47"/>
      <c r="G60" s="47"/>
      <c r="H60" s="47"/>
      <c r="I60" s="47"/>
      <c r="J60" s="286">
        <f t="shared" si="3"/>
        <v>0</v>
      </c>
      <c r="K60" s="339"/>
      <c r="L60" s="339"/>
      <c r="M60" s="339"/>
      <c r="N60" s="340"/>
      <c r="O60" s="342"/>
      <c r="P60" s="343"/>
      <c r="Q60" s="343"/>
      <c r="R60" s="344"/>
      <c r="S60" s="342"/>
      <c r="T60" s="343"/>
      <c r="U60" s="343"/>
      <c r="V60" s="344"/>
      <c r="W60" s="341">
        <f t="shared" si="4"/>
        <v>0</v>
      </c>
      <c r="X60" s="339"/>
      <c r="Y60" s="339"/>
      <c r="Z60" s="339"/>
      <c r="AA60" s="339"/>
      <c r="AB60" s="339"/>
      <c r="AC60" s="340"/>
    </row>
    <row r="61" spans="2:29" x14ac:dyDescent="0.25">
      <c r="B61" s="192">
        <v>1</v>
      </c>
      <c r="C61" s="47"/>
      <c r="D61" s="47" t="s">
        <v>87</v>
      </c>
      <c r="E61" s="57"/>
      <c r="F61" s="47"/>
      <c r="G61" s="47"/>
      <c r="H61" s="47"/>
      <c r="I61" s="47"/>
      <c r="J61" s="310">
        <f t="shared" si="3"/>
        <v>0</v>
      </c>
      <c r="K61" s="354"/>
      <c r="L61" s="354"/>
      <c r="M61" s="354"/>
      <c r="N61" s="355"/>
      <c r="O61" s="342"/>
      <c r="P61" s="343"/>
      <c r="Q61" s="343"/>
      <c r="R61" s="344"/>
      <c r="S61" s="342"/>
      <c r="T61" s="343"/>
      <c r="U61" s="343"/>
      <c r="V61" s="344"/>
      <c r="W61" s="356">
        <f t="shared" si="4"/>
        <v>0</v>
      </c>
      <c r="X61" s="354"/>
      <c r="Y61" s="354"/>
      <c r="Z61" s="354"/>
      <c r="AA61" s="354"/>
      <c r="AB61" s="354"/>
      <c r="AC61" s="355"/>
    </row>
    <row r="62" spans="2:29" x14ac:dyDescent="0.25">
      <c r="B62" s="192">
        <v>2</v>
      </c>
      <c r="C62" s="58"/>
      <c r="D62" s="47" t="s">
        <v>88</v>
      </c>
      <c r="E62" s="57"/>
      <c r="F62" s="47"/>
      <c r="G62" s="47"/>
      <c r="H62" s="47"/>
      <c r="I62" s="47"/>
      <c r="J62" s="310">
        <f t="shared" si="3"/>
        <v>0</v>
      </c>
      <c r="K62" s="354"/>
      <c r="L62" s="354"/>
      <c r="M62" s="354"/>
      <c r="N62" s="355"/>
      <c r="O62" s="342"/>
      <c r="P62" s="343"/>
      <c r="Q62" s="343"/>
      <c r="R62" s="344"/>
      <c r="S62" s="342"/>
      <c r="T62" s="343"/>
      <c r="U62" s="343"/>
      <c r="V62" s="344"/>
      <c r="W62" s="356">
        <f t="shared" si="4"/>
        <v>0</v>
      </c>
      <c r="X62" s="354"/>
      <c r="Y62" s="354"/>
      <c r="Z62" s="354"/>
      <c r="AA62" s="354"/>
      <c r="AB62" s="354"/>
      <c r="AC62" s="355"/>
    </row>
    <row r="63" spans="2:29" x14ac:dyDescent="0.25">
      <c r="B63" s="192">
        <v>3</v>
      </c>
      <c r="C63" s="58"/>
      <c r="D63" s="59" t="s">
        <v>89</v>
      </c>
      <c r="E63" s="57"/>
      <c r="F63" s="47"/>
      <c r="G63" s="47"/>
      <c r="H63" s="47"/>
      <c r="I63" s="47"/>
      <c r="J63" s="310">
        <f t="shared" si="3"/>
        <v>0</v>
      </c>
      <c r="K63" s="354"/>
      <c r="L63" s="354"/>
      <c r="M63" s="354"/>
      <c r="N63" s="355"/>
      <c r="O63" s="342"/>
      <c r="P63" s="343"/>
      <c r="Q63" s="343"/>
      <c r="R63" s="344"/>
      <c r="S63" s="342"/>
      <c r="T63" s="343"/>
      <c r="U63" s="343"/>
      <c r="V63" s="344"/>
      <c r="W63" s="356">
        <f t="shared" si="4"/>
        <v>0</v>
      </c>
      <c r="X63" s="354"/>
      <c r="Y63" s="354"/>
      <c r="Z63" s="354"/>
      <c r="AA63" s="354"/>
      <c r="AB63" s="354"/>
      <c r="AC63" s="355"/>
    </row>
    <row r="64" spans="2:29" x14ac:dyDescent="0.25">
      <c r="B64" s="192">
        <v>4</v>
      </c>
      <c r="C64" s="58"/>
      <c r="D64" s="47" t="s">
        <v>90</v>
      </c>
      <c r="E64" s="57"/>
      <c r="F64" s="47"/>
      <c r="G64" s="47"/>
      <c r="H64" s="47"/>
      <c r="I64" s="47"/>
      <c r="J64" s="310">
        <f t="shared" si="3"/>
        <v>0</v>
      </c>
      <c r="K64" s="354"/>
      <c r="L64" s="354"/>
      <c r="M64" s="354"/>
      <c r="N64" s="355"/>
      <c r="O64" s="342"/>
      <c r="P64" s="343"/>
      <c r="Q64" s="343"/>
      <c r="R64" s="344"/>
      <c r="S64" s="342"/>
      <c r="T64" s="343"/>
      <c r="U64" s="343"/>
      <c r="V64" s="344"/>
      <c r="W64" s="356">
        <f t="shared" si="4"/>
        <v>0</v>
      </c>
      <c r="X64" s="354"/>
      <c r="Y64" s="354"/>
      <c r="Z64" s="354"/>
      <c r="AA64" s="354"/>
      <c r="AB64" s="354"/>
      <c r="AC64" s="355"/>
    </row>
    <row r="65" spans="2:29" x14ac:dyDescent="0.25">
      <c r="B65" s="192">
        <v>5</v>
      </c>
      <c r="C65" s="58"/>
      <c r="D65" s="59" t="s">
        <v>89</v>
      </c>
      <c r="E65" s="57"/>
      <c r="F65" s="47"/>
      <c r="G65" s="47"/>
      <c r="H65" s="47"/>
      <c r="I65" s="47"/>
      <c r="J65" s="310">
        <f t="shared" si="3"/>
        <v>0</v>
      </c>
      <c r="K65" s="354"/>
      <c r="L65" s="354"/>
      <c r="M65" s="354"/>
      <c r="N65" s="355"/>
      <c r="O65" s="342"/>
      <c r="P65" s="343"/>
      <c r="Q65" s="343"/>
      <c r="R65" s="344"/>
      <c r="S65" s="342"/>
      <c r="T65" s="343"/>
      <c r="U65" s="343"/>
      <c r="V65" s="344"/>
      <c r="W65" s="356">
        <f t="shared" si="4"/>
        <v>0</v>
      </c>
      <c r="X65" s="354"/>
      <c r="Y65" s="354"/>
      <c r="Z65" s="354"/>
      <c r="AA65" s="354"/>
      <c r="AB65" s="354"/>
      <c r="AC65" s="355"/>
    </row>
    <row r="66" spans="2:29" x14ac:dyDescent="0.25">
      <c r="B66" s="192">
        <v>6</v>
      </c>
      <c r="C66" s="58"/>
      <c r="D66" s="47" t="s">
        <v>91</v>
      </c>
      <c r="E66" s="57"/>
      <c r="F66" s="47"/>
      <c r="G66" s="47"/>
      <c r="H66" s="47"/>
      <c r="I66" s="47"/>
      <c r="J66" s="310">
        <f t="shared" si="3"/>
        <v>0</v>
      </c>
      <c r="K66" s="354"/>
      <c r="L66" s="354"/>
      <c r="M66" s="354"/>
      <c r="N66" s="355"/>
      <c r="O66" s="342"/>
      <c r="P66" s="343"/>
      <c r="Q66" s="343"/>
      <c r="R66" s="344"/>
      <c r="S66" s="342"/>
      <c r="T66" s="343"/>
      <c r="U66" s="343"/>
      <c r="V66" s="344"/>
      <c r="W66" s="356">
        <f t="shared" si="4"/>
        <v>0</v>
      </c>
      <c r="X66" s="354"/>
      <c r="Y66" s="354"/>
      <c r="Z66" s="354"/>
      <c r="AA66" s="354"/>
      <c r="AB66" s="354"/>
      <c r="AC66" s="355"/>
    </row>
    <row r="67" spans="2:29" x14ac:dyDescent="0.25">
      <c r="B67" s="192">
        <v>7</v>
      </c>
      <c r="C67" s="58"/>
      <c r="D67" s="59" t="s">
        <v>89</v>
      </c>
      <c r="E67" s="57"/>
      <c r="F67" s="47"/>
      <c r="G67" s="47"/>
      <c r="H67" s="47"/>
      <c r="I67" s="47"/>
      <c r="J67" s="310">
        <f t="shared" si="3"/>
        <v>0</v>
      </c>
      <c r="K67" s="354"/>
      <c r="L67" s="354"/>
      <c r="M67" s="354"/>
      <c r="N67" s="355"/>
      <c r="O67" s="342"/>
      <c r="P67" s="343"/>
      <c r="Q67" s="343"/>
      <c r="R67" s="344"/>
      <c r="S67" s="342"/>
      <c r="T67" s="343"/>
      <c r="U67" s="343"/>
      <c r="V67" s="344"/>
      <c r="W67" s="356">
        <f t="shared" si="4"/>
        <v>0</v>
      </c>
      <c r="X67" s="354"/>
      <c r="Y67" s="354"/>
      <c r="Z67" s="354"/>
      <c r="AA67" s="354"/>
      <c r="AB67" s="354"/>
      <c r="AC67" s="355"/>
    </row>
    <row r="68" spans="2:29" x14ac:dyDescent="0.25">
      <c r="B68" s="192">
        <v>8</v>
      </c>
      <c r="C68" s="58"/>
      <c r="D68" s="47" t="s">
        <v>37</v>
      </c>
      <c r="E68" s="57"/>
      <c r="F68" s="47"/>
      <c r="G68" s="47"/>
      <c r="H68" s="47"/>
      <c r="I68" s="47"/>
      <c r="J68" s="310">
        <f t="shared" si="3"/>
        <v>0</v>
      </c>
      <c r="K68" s="354"/>
      <c r="L68" s="354"/>
      <c r="M68" s="354"/>
      <c r="N68" s="355"/>
      <c r="O68" s="342"/>
      <c r="P68" s="343"/>
      <c r="Q68" s="343"/>
      <c r="R68" s="344"/>
      <c r="S68" s="342"/>
      <c r="T68" s="343"/>
      <c r="U68" s="343"/>
      <c r="V68" s="344"/>
      <c r="W68" s="356">
        <f t="shared" si="4"/>
        <v>0</v>
      </c>
      <c r="X68" s="354"/>
      <c r="Y68" s="354"/>
      <c r="Z68" s="354"/>
      <c r="AA68" s="354"/>
      <c r="AB68" s="354"/>
      <c r="AC68" s="355"/>
    </row>
    <row r="69" spans="2:29" x14ac:dyDescent="0.25">
      <c r="B69" s="192">
        <v>9</v>
      </c>
      <c r="C69" s="58"/>
      <c r="D69" s="59" t="s">
        <v>89</v>
      </c>
      <c r="E69" s="57"/>
      <c r="F69" s="47"/>
      <c r="G69" s="47"/>
      <c r="H69" s="47"/>
      <c r="I69" s="47"/>
      <c r="J69" s="310">
        <f t="shared" si="3"/>
        <v>0</v>
      </c>
      <c r="K69" s="354"/>
      <c r="L69" s="354"/>
      <c r="M69" s="354"/>
      <c r="N69" s="355"/>
      <c r="O69" s="342"/>
      <c r="P69" s="343"/>
      <c r="Q69" s="343"/>
      <c r="R69" s="344"/>
      <c r="S69" s="342"/>
      <c r="T69" s="343"/>
      <c r="U69" s="343"/>
      <c r="V69" s="344"/>
      <c r="W69" s="356">
        <f t="shared" si="4"/>
        <v>0</v>
      </c>
      <c r="X69" s="354"/>
      <c r="Y69" s="354"/>
      <c r="Z69" s="354"/>
      <c r="AA69" s="354"/>
      <c r="AB69" s="354"/>
      <c r="AC69" s="355"/>
    </row>
    <row r="70" spans="2:29" x14ac:dyDescent="0.25">
      <c r="B70" s="192">
        <v>10</v>
      </c>
      <c r="C70" s="58"/>
      <c r="D70" s="47" t="s">
        <v>92</v>
      </c>
      <c r="E70" s="57"/>
      <c r="F70" s="47"/>
      <c r="G70" s="47"/>
      <c r="H70" s="47"/>
      <c r="I70" s="47"/>
      <c r="J70" s="310">
        <f t="shared" si="3"/>
        <v>0</v>
      </c>
      <c r="K70" s="354"/>
      <c r="L70" s="354"/>
      <c r="M70" s="354"/>
      <c r="N70" s="355"/>
      <c r="O70" s="342"/>
      <c r="P70" s="343"/>
      <c r="Q70" s="343"/>
      <c r="R70" s="344"/>
      <c r="S70" s="342"/>
      <c r="T70" s="343"/>
      <c r="U70" s="343"/>
      <c r="V70" s="344"/>
      <c r="W70" s="341">
        <f t="shared" si="4"/>
        <v>0</v>
      </c>
      <c r="X70" s="339"/>
      <c r="Y70" s="339"/>
      <c r="Z70" s="339"/>
      <c r="AA70" s="339"/>
      <c r="AB70" s="339"/>
      <c r="AC70" s="340"/>
    </row>
    <row r="71" spans="2:29" x14ac:dyDescent="0.25">
      <c r="B71" s="56" t="s">
        <v>93</v>
      </c>
      <c r="C71" s="71" t="s">
        <v>94</v>
      </c>
      <c r="D71" s="71"/>
      <c r="E71" s="47"/>
      <c r="F71" s="47"/>
      <c r="G71" s="47"/>
      <c r="H71" s="47"/>
      <c r="I71" s="47"/>
      <c r="J71" s="286">
        <f t="shared" si="3"/>
        <v>0</v>
      </c>
      <c r="K71" s="339"/>
      <c r="L71" s="339"/>
      <c r="M71" s="339"/>
      <c r="N71" s="340"/>
      <c r="O71" s="342"/>
      <c r="P71" s="343"/>
      <c r="Q71" s="343"/>
      <c r="R71" s="344"/>
      <c r="S71" s="342"/>
      <c r="T71" s="343"/>
      <c r="U71" s="343"/>
      <c r="V71" s="344"/>
      <c r="W71" s="341">
        <f t="shared" si="4"/>
        <v>0</v>
      </c>
      <c r="X71" s="339"/>
      <c r="Y71" s="339"/>
      <c r="Z71" s="339"/>
      <c r="AA71" s="339"/>
      <c r="AB71" s="339"/>
      <c r="AC71" s="340"/>
    </row>
    <row r="72" spans="2:29" x14ac:dyDescent="0.25">
      <c r="B72" s="192">
        <v>1</v>
      </c>
      <c r="C72" s="58"/>
      <c r="D72" s="47" t="s">
        <v>45</v>
      </c>
      <c r="E72" s="47"/>
      <c r="F72" s="47"/>
      <c r="G72" s="47"/>
      <c r="H72" s="47"/>
      <c r="I72" s="47"/>
      <c r="J72" s="310">
        <f t="shared" si="3"/>
        <v>0</v>
      </c>
      <c r="K72" s="354"/>
      <c r="L72" s="354"/>
      <c r="M72" s="354"/>
      <c r="N72" s="355"/>
      <c r="O72" s="58"/>
      <c r="P72" s="47"/>
      <c r="Q72" s="47"/>
      <c r="R72" s="48"/>
      <c r="S72" s="47"/>
      <c r="T72" s="47"/>
      <c r="U72" s="47"/>
      <c r="V72" s="47"/>
      <c r="W72" s="341">
        <f t="shared" si="4"/>
        <v>0</v>
      </c>
      <c r="X72" s="339"/>
      <c r="Y72" s="339"/>
      <c r="Z72" s="339"/>
      <c r="AA72" s="339"/>
      <c r="AB72" s="339"/>
      <c r="AC72" s="340"/>
    </row>
    <row r="73" spans="2:29" x14ac:dyDescent="0.25">
      <c r="B73" s="192">
        <v>2</v>
      </c>
      <c r="C73" s="58"/>
      <c r="D73" s="59" t="s">
        <v>89</v>
      </c>
      <c r="E73" s="47"/>
      <c r="F73" s="47"/>
      <c r="G73" s="47"/>
      <c r="H73" s="47"/>
      <c r="I73" s="47"/>
      <c r="J73" s="310">
        <f t="shared" si="3"/>
        <v>0</v>
      </c>
      <c r="K73" s="354"/>
      <c r="L73" s="354"/>
      <c r="M73" s="354"/>
      <c r="N73" s="355"/>
      <c r="O73" s="342"/>
      <c r="P73" s="343"/>
      <c r="Q73" s="343"/>
      <c r="R73" s="344"/>
      <c r="S73" s="342"/>
      <c r="T73" s="343"/>
      <c r="U73" s="343"/>
      <c r="V73" s="344"/>
      <c r="W73" s="341">
        <f t="shared" si="4"/>
        <v>0</v>
      </c>
      <c r="X73" s="339"/>
      <c r="Y73" s="339"/>
      <c r="Z73" s="339"/>
      <c r="AA73" s="339"/>
      <c r="AB73" s="339"/>
      <c r="AC73" s="340"/>
    </row>
    <row r="74" spans="2:29" x14ac:dyDescent="0.25">
      <c r="B74" s="192">
        <v>3</v>
      </c>
      <c r="C74" s="58"/>
      <c r="D74" s="47" t="s">
        <v>46</v>
      </c>
      <c r="E74" s="47"/>
      <c r="F74" s="47"/>
      <c r="G74" s="47"/>
      <c r="H74" s="47"/>
      <c r="I74" s="47"/>
      <c r="J74" s="310">
        <f t="shared" si="3"/>
        <v>0</v>
      </c>
      <c r="K74" s="354"/>
      <c r="L74" s="354"/>
      <c r="M74" s="354"/>
      <c r="N74" s="355"/>
      <c r="O74" s="342"/>
      <c r="P74" s="343"/>
      <c r="Q74" s="343"/>
      <c r="R74" s="344"/>
      <c r="S74" s="342"/>
      <c r="T74" s="343"/>
      <c r="U74" s="343"/>
      <c r="V74" s="344"/>
      <c r="W74" s="356">
        <f t="shared" si="4"/>
        <v>0</v>
      </c>
      <c r="X74" s="354"/>
      <c r="Y74" s="354"/>
      <c r="Z74" s="354"/>
      <c r="AA74" s="354"/>
      <c r="AB74" s="354"/>
      <c r="AC74" s="355"/>
    </row>
    <row r="75" spans="2:29" x14ac:dyDescent="0.25">
      <c r="B75" s="192">
        <v>4</v>
      </c>
      <c r="C75" s="58"/>
      <c r="D75" s="59" t="s">
        <v>48</v>
      </c>
      <c r="E75" s="47"/>
      <c r="F75" s="47"/>
      <c r="G75" s="47"/>
      <c r="H75" s="47"/>
      <c r="I75" s="47"/>
      <c r="J75" s="310">
        <f t="shared" si="3"/>
        <v>0</v>
      </c>
      <c r="K75" s="354"/>
      <c r="L75" s="354"/>
      <c r="M75" s="354"/>
      <c r="N75" s="355"/>
      <c r="O75" s="194"/>
      <c r="P75" s="195"/>
      <c r="Q75" s="195"/>
      <c r="R75" s="196"/>
      <c r="S75" s="357">
        <v>0</v>
      </c>
      <c r="T75" s="358"/>
      <c r="U75" s="358"/>
      <c r="V75" s="359"/>
      <c r="W75" s="356">
        <f t="shared" si="4"/>
        <v>0</v>
      </c>
      <c r="X75" s="354"/>
      <c r="Y75" s="354"/>
      <c r="Z75" s="354"/>
      <c r="AA75" s="354"/>
      <c r="AB75" s="354"/>
      <c r="AC75" s="355"/>
    </row>
    <row r="76" spans="2:29" x14ac:dyDescent="0.25">
      <c r="B76" s="192">
        <v>5</v>
      </c>
      <c r="C76" s="58"/>
      <c r="D76" s="47" t="s">
        <v>47</v>
      </c>
      <c r="E76" s="47"/>
      <c r="F76" s="47"/>
      <c r="G76" s="47"/>
      <c r="H76" s="47"/>
      <c r="I76" s="47"/>
      <c r="J76" s="310">
        <f t="shared" si="3"/>
        <v>0</v>
      </c>
      <c r="K76" s="354"/>
      <c r="L76" s="354"/>
      <c r="M76" s="354"/>
      <c r="N76" s="355"/>
      <c r="O76" s="342"/>
      <c r="P76" s="343"/>
      <c r="Q76" s="343"/>
      <c r="R76" s="344"/>
      <c r="S76" s="342"/>
      <c r="T76" s="343"/>
      <c r="U76" s="343"/>
      <c r="V76" s="344"/>
      <c r="W76" s="356">
        <f t="shared" si="4"/>
        <v>0</v>
      </c>
      <c r="X76" s="354"/>
      <c r="Y76" s="354"/>
      <c r="Z76" s="354"/>
      <c r="AA76" s="354"/>
      <c r="AB76" s="354"/>
      <c r="AC76" s="355"/>
    </row>
    <row r="77" spans="2:29" x14ac:dyDescent="0.25">
      <c r="B77" s="192">
        <v>6</v>
      </c>
      <c r="C77" s="58"/>
      <c r="D77" s="59" t="s">
        <v>89</v>
      </c>
      <c r="E77" s="47"/>
      <c r="F77" s="47"/>
      <c r="G77" s="47"/>
      <c r="H77" s="47"/>
      <c r="I77" s="47"/>
      <c r="J77" s="310">
        <f t="shared" si="3"/>
        <v>0</v>
      </c>
      <c r="K77" s="354"/>
      <c r="L77" s="354"/>
      <c r="M77" s="354"/>
      <c r="N77" s="355"/>
      <c r="O77" s="342"/>
      <c r="P77" s="343"/>
      <c r="Q77" s="343"/>
      <c r="R77" s="344"/>
      <c r="S77" s="342"/>
      <c r="T77" s="343"/>
      <c r="U77" s="343"/>
      <c r="V77" s="344"/>
      <c r="W77" s="356">
        <f t="shared" si="4"/>
        <v>0</v>
      </c>
      <c r="X77" s="354"/>
      <c r="Y77" s="354"/>
      <c r="Z77" s="354"/>
      <c r="AA77" s="354"/>
      <c r="AB77" s="354"/>
      <c r="AC77" s="355"/>
    </row>
    <row r="78" spans="2:29" x14ac:dyDescent="0.25">
      <c r="B78" s="10" t="s">
        <v>9</v>
      </c>
      <c r="C78" s="10" t="s">
        <v>50</v>
      </c>
      <c r="D78" s="59"/>
      <c r="E78" s="47"/>
      <c r="F78" s="47"/>
      <c r="G78" s="47"/>
      <c r="H78" s="47"/>
      <c r="I78" s="47"/>
      <c r="J78" s="286">
        <f t="shared" si="3"/>
        <v>0</v>
      </c>
      <c r="K78" s="339"/>
      <c r="L78" s="339"/>
      <c r="M78" s="339"/>
      <c r="N78" s="340"/>
      <c r="O78" s="342"/>
      <c r="P78" s="343"/>
      <c r="Q78" s="343"/>
      <c r="R78" s="344"/>
      <c r="S78" s="342"/>
      <c r="T78" s="343"/>
      <c r="U78" s="343"/>
      <c r="V78" s="344"/>
      <c r="W78" s="341">
        <f t="shared" si="4"/>
        <v>0</v>
      </c>
      <c r="X78" s="339"/>
      <c r="Y78" s="339"/>
      <c r="Z78" s="339"/>
      <c r="AA78" s="339"/>
      <c r="AB78" s="339"/>
      <c r="AC78" s="340"/>
    </row>
    <row r="79" spans="2:29" x14ac:dyDescent="0.25">
      <c r="B79" s="10" t="s">
        <v>51</v>
      </c>
      <c r="C79" s="10" t="s">
        <v>95</v>
      </c>
      <c r="D79" s="59"/>
      <c r="E79" s="47"/>
      <c r="F79" s="47"/>
      <c r="G79" s="47"/>
      <c r="H79" s="47"/>
      <c r="I79" s="47"/>
      <c r="J79" s="286">
        <f t="shared" si="3"/>
        <v>0</v>
      </c>
      <c r="K79" s="339"/>
      <c r="L79" s="339"/>
      <c r="M79" s="339"/>
      <c r="N79" s="340"/>
      <c r="O79" s="342"/>
      <c r="P79" s="343"/>
      <c r="Q79" s="343"/>
      <c r="R79" s="344"/>
      <c r="S79" s="342"/>
      <c r="T79" s="343"/>
      <c r="U79" s="343"/>
      <c r="V79" s="344"/>
      <c r="W79" s="341">
        <f t="shared" si="4"/>
        <v>0</v>
      </c>
      <c r="X79" s="339"/>
      <c r="Y79" s="339"/>
      <c r="Z79" s="339"/>
      <c r="AA79" s="339"/>
      <c r="AB79" s="339"/>
      <c r="AC79" s="340"/>
    </row>
    <row r="80" spans="2:29" x14ac:dyDescent="0.25">
      <c r="B80" s="11">
        <v>1</v>
      </c>
      <c r="C80" s="11" t="s">
        <v>53</v>
      </c>
      <c r="D80" s="59"/>
      <c r="E80" s="47"/>
      <c r="F80" s="47"/>
      <c r="G80" s="47"/>
      <c r="H80" s="47"/>
      <c r="I80" s="47"/>
      <c r="J80" s="310">
        <f t="shared" si="3"/>
        <v>0</v>
      </c>
      <c r="K80" s="354"/>
      <c r="L80" s="354"/>
      <c r="M80" s="354"/>
      <c r="N80" s="355"/>
      <c r="O80" s="342"/>
      <c r="P80" s="343"/>
      <c r="Q80" s="343"/>
      <c r="R80" s="344"/>
      <c r="S80" s="342"/>
      <c r="T80" s="343"/>
      <c r="U80" s="343"/>
      <c r="V80" s="344"/>
      <c r="W80" s="356">
        <f t="shared" si="4"/>
        <v>0</v>
      </c>
      <c r="X80" s="354"/>
      <c r="Y80" s="354"/>
      <c r="Z80" s="354"/>
      <c r="AA80" s="354"/>
      <c r="AB80" s="354"/>
      <c r="AC80" s="355"/>
    </row>
    <row r="81" spans="2:29" x14ac:dyDescent="0.25">
      <c r="B81" s="11">
        <v>2</v>
      </c>
      <c r="C81" s="17" t="s">
        <v>49</v>
      </c>
      <c r="D81" s="59"/>
      <c r="E81" s="47"/>
      <c r="F81" s="47"/>
      <c r="G81" s="47"/>
      <c r="H81" s="47"/>
      <c r="I81" s="47"/>
      <c r="J81" s="310">
        <f t="shared" si="3"/>
        <v>0</v>
      </c>
      <c r="K81" s="354"/>
      <c r="L81" s="354"/>
      <c r="M81" s="354"/>
      <c r="N81" s="355"/>
      <c r="O81" s="342"/>
      <c r="P81" s="343"/>
      <c r="Q81" s="343"/>
      <c r="R81" s="344"/>
      <c r="S81" s="342"/>
      <c r="T81" s="343"/>
      <c r="U81" s="343"/>
      <c r="V81" s="344"/>
      <c r="W81" s="356">
        <f t="shared" si="4"/>
        <v>0</v>
      </c>
      <c r="X81" s="354"/>
      <c r="Y81" s="354"/>
      <c r="Z81" s="354"/>
      <c r="AA81" s="354"/>
      <c r="AB81" s="354"/>
      <c r="AC81" s="355"/>
    </row>
    <row r="82" spans="2:29" x14ac:dyDescent="0.25">
      <c r="B82" s="10" t="s">
        <v>54</v>
      </c>
      <c r="C82" s="10" t="s">
        <v>55</v>
      </c>
      <c r="D82" s="59"/>
      <c r="E82" s="47"/>
      <c r="F82" s="47"/>
      <c r="G82" s="47"/>
      <c r="H82" s="47"/>
      <c r="I82" s="47"/>
      <c r="J82" s="286">
        <f t="shared" si="3"/>
        <v>0</v>
      </c>
      <c r="K82" s="339"/>
      <c r="L82" s="339"/>
      <c r="M82" s="339"/>
      <c r="N82" s="340"/>
      <c r="O82" s="342"/>
      <c r="P82" s="343"/>
      <c r="Q82" s="343"/>
      <c r="R82" s="344"/>
      <c r="S82" s="342"/>
      <c r="T82" s="343"/>
      <c r="U82" s="343"/>
      <c r="V82" s="344"/>
      <c r="W82" s="341">
        <f t="shared" si="4"/>
        <v>0</v>
      </c>
      <c r="X82" s="339"/>
      <c r="Y82" s="339"/>
      <c r="Z82" s="339"/>
      <c r="AA82" s="339"/>
      <c r="AB82" s="339"/>
      <c r="AC82" s="340"/>
    </row>
    <row r="83" spans="2:29" x14ac:dyDescent="0.25">
      <c r="B83" s="10" t="s">
        <v>43</v>
      </c>
      <c r="C83" s="10" t="s">
        <v>56</v>
      </c>
      <c r="D83" s="47"/>
      <c r="E83" s="47"/>
      <c r="F83" s="47"/>
      <c r="G83" s="47"/>
      <c r="H83" s="47"/>
      <c r="I83" s="47"/>
      <c r="J83" s="286">
        <f t="shared" si="3"/>
        <v>0</v>
      </c>
      <c r="K83" s="339"/>
      <c r="L83" s="339"/>
      <c r="M83" s="339"/>
      <c r="N83" s="340"/>
      <c r="O83" s="342"/>
      <c r="P83" s="343"/>
      <c r="Q83" s="343"/>
      <c r="R83" s="344"/>
      <c r="S83" s="342"/>
      <c r="T83" s="343"/>
      <c r="U83" s="343"/>
      <c r="V83" s="344"/>
      <c r="W83" s="341">
        <f t="shared" si="4"/>
        <v>0</v>
      </c>
      <c r="X83" s="339"/>
      <c r="Y83" s="339"/>
      <c r="Z83" s="339"/>
      <c r="AA83" s="339"/>
      <c r="AB83" s="339"/>
      <c r="AC83" s="340"/>
    </row>
    <row r="84" spans="2:29" ht="15.75" thickBot="1" x14ac:dyDescent="0.3">
      <c r="B84" s="73" t="s">
        <v>57</v>
      </c>
      <c r="C84" s="73" t="s">
        <v>58</v>
      </c>
      <c r="D84" s="63"/>
      <c r="E84" s="63"/>
      <c r="F84" s="63"/>
      <c r="G84" s="63"/>
      <c r="H84" s="63"/>
      <c r="I84" s="63"/>
      <c r="J84" s="286">
        <f t="shared" si="3"/>
        <v>0</v>
      </c>
      <c r="K84" s="339"/>
      <c r="L84" s="339"/>
      <c r="M84" s="339"/>
      <c r="N84" s="340"/>
      <c r="O84" s="342"/>
      <c r="P84" s="343"/>
      <c r="Q84" s="343"/>
      <c r="R84" s="344"/>
      <c r="S84" s="342"/>
      <c r="T84" s="343"/>
      <c r="U84" s="343"/>
      <c r="V84" s="344"/>
      <c r="W84" s="341">
        <f t="shared" si="4"/>
        <v>0</v>
      </c>
      <c r="X84" s="339"/>
      <c r="Y84" s="339"/>
      <c r="Z84" s="339"/>
      <c r="AA84" s="339"/>
      <c r="AB84" s="339"/>
      <c r="AC84" s="340"/>
    </row>
    <row r="85" spans="2:29" s="77" customFormat="1" ht="15.75" thickBot="1" x14ac:dyDescent="0.25">
      <c r="B85" s="74"/>
      <c r="C85" s="75" t="s">
        <v>59</v>
      </c>
      <c r="D85" s="76"/>
      <c r="E85" s="76"/>
      <c r="F85" s="76"/>
      <c r="G85" s="76"/>
      <c r="H85" s="76"/>
      <c r="I85" s="76"/>
      <c r="J85" s="360">
        <f>J78+J57</f>
        <v>5018046</v>
      </c>
      <c r="K85" s="361"/>
      <c r="L85" s="361"/>
      <c r="M85" s="361"/>
      <c r="N85" s="362"/>
      <c r="O85" s="363"/>
      <c r="P85" s="364"/>
      <c r="Q85" s="364"/>
      <c r="R85" s="365"/>
      <c r="S85" s="363"/>
      <c r="T85" s="364"/>
      <c r="U85" s="364"/>
      <c r="V85" s="365"/>
      <c r="W85" s="366">
        <f>W57+W78</f>
        <v>5018046</v>
      </c>
      <c r="X85" s="361"/>
      <c r="Y85" s="361"/>
      <c r="Z85" s="361"/>
      <c r="AA85" s="361"/>
      <c r="AB85" s="361"/>
      <c r="AC85" s="362"/>
    </row>
    <row r="86" spans="2:29" x14ac:dyDescent="0.25">
      <c r="B86" s="78"/>
      <c r="C86" s="31"/>
      <c r="D86" s="31"/>
      <c r="E86" s="31"/>
      <c r="F86" s="31"/>
      <c r="G86" s="31"/>
      <c r="H86" s="31"/>
      <c r="I86" s="31"/>
      <c r="J86" s="31"/>
      <c r="K86" s="31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3"/>
      <c r="Y86" s="33"/>
      <c r="Z86" s="31"/>
      <c r="AA86" s="31"/>
      <c r="AB86" s="31"/>
      <c r="AC86" s="31"/>
    </row>
    <row r="87" spans="2:2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2:2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2:2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2:2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</sheetData>
  <mergeCells count="230">
    <mergeCell ref="A1:AA1"/>
    <mergeCell ref="A2:AA2"/>
    <mergeCell ref="Q5:V5"/>
    <mergeCell ref="Y5:AC5"/>
    <mergeCell ref="T8:V8"/>
    <mergeCell ref="B10:AC10"/>
    <mergeCell ref="C21:I21"/>
    <mergeCell ref="J21:P21"/>
    <mergeCell ref="Q21:W21"/>
    <mergeCell ref="X21:AC21"/>
    <mergeCell ref="J22:P22"/>
    <mergeCell ref="Q22:W22"/>
    <mergeCell ref="X22:AC22"/>
    <mergeCell ref="B18:AC18"/>
    <mergeCell ref="B19:B20"/>
    <mergeCell ref="C19:I20"/>
    <mergeCell ref="J19:O20"/>
    <mergeCell ref="Q19:W20"/>
    <mergeCell ref="X19:AC20"/>
    <mergeCell ref="J25:P25"/>
    <mergeCell ref="Q25:W25"/>
    <mergeCell ref="X25:AC25"/>
    <mergeCell ref="J26:P26"/>
    <mergeCell ref="Q26:W26"/>
    <mergeCell ref="X26:AC26"/>
    <mergeCell ref="J23:P23"/>
    <mergeCell ref="Q23:W23"/>
    <mergeCell ref="X23:AC23"/>
    <mergeCell ref="J24:P24"/>
    <mergeCell ref="Q24:W24"/>
    <mergeCell ref="X24:AC24"/>
    <mergeCell ref="J29:P29"/>
    <mergeCell ref="Q29:W29"/>
    <mergeCell ref="X29:AC29"/>
    <mergeCell ref="J30:P30"/>
    <mergeCell ref="Q30:W30"/>
    <mergeCell ref="X30:AC30"/>
    <mergeCell ref="J27:P27"/>
    <mergeCell ref="Q27:W27"/>
    <mergeCell ref="X27:AC27"/>
    <mergeCell ref="J28:P28"/>
    <mergeCell ref="Q28:W28"/>
    <mergeCell ref="X28:AC28"/>
    <mergeCell ref="J33:P33"/>
    <mergeCell ref="Q33:W33"/>
    <mergeCell ref="X33:AC33"/>
    <mergeCell ref="J34:P34"/>
    <mergeCell ref="Q34:W34"/>
    <mergeCell ref="X34:AC34"/>
    <mergeCell ref="J31:P31"/>
    <mergeCell ref="Q31:W31"/>
    <mergeCell ref="X31:AC31"/>
    <mergeCell ref="J32:P32"/>
    <mergeCell ref="Q32:W32"/>
    <mergeCell ref="X32:AC32"/>
    <mergeCell ref="J37:P37"/>
    <mergeCell ref="Q37:W37"/>
    <mergeCell ref="X37:AC37"/>
    <mergeCell ref="J38:P38"/>
    <mergeCell ref="Q38:W38"/>
    <mergeCell ref="X38:AC38"/>
    <mergeCell ref="J35:P35"/>
    <mergeCell ref="Q35:W35"/>
    <mergeCell ref="X35:AC35"/>
    <mergeCell ref="J36:P36"/>
    <mergeCell ref="Q36:W36"/>
    <mergeCell ref="X36:AC36"/>
    <mergeCell ref="J41:P41"/>
    <mergeCell ref="Q41:W41"/>
    <mergeCell ref="X41:AC41"/>
    <mergeCell ref="J42:P42"/>
    <mergeCell ref="Q42:W42"/>
    <mergeCell ref="X42:AC42"/>
    <mergeCell ref="J39:P39"/>
    <mergeCell ref="Q39:W39"/>
    <mergeCell ref="X39:AC39"/>
    <mergeCell ref="J40:P40"/>
    <mergeCell ref="Q40:W40"/>
    <mergeCell ref="X40:AC40"/>
    <mergeCell ref="J45:P45"/>
    <mergeCell ref="Q45:W45"/>
    <mergeCell ref="X45:AC45"/>
    <mergeCell ref="J46:P46"/>
    <mergeCell ref="Q46:W46"/>
    <mergeCell ref="X46:AC46"/>
    <mergeCell ref="J43:P43"/>
    <mergeCell ref="Q43:W43"/>
    <mergeCell ref="X43:AC43"/>
    <mergeCell ref="J44:P44"/>
    <mergeCell ref="Q44:W44"/>
    <mergeCell ref="X44:AC44"/>
    <mergeCell ref="J49:P49"/>
    <mergeCell ref="Q49:W49"/>
    <mergeCell ref="X49:AC49"/>
    <mergeCell ref="J50:P50"/>
    <mergeCell ref="Q50:W50"/>
    <mergeCell ref="X50:AC50"/>
    <mergeCell ref="J47:P47"/>
    <mergeCell ref="Q47:W47"/>
    <mergeCell ref="X47:AC47"/>
    <mergeCell ref="J48:P48"/>
    <mergeCell ref="Q48:W48"/>
    <mergeCell ref="X48:AC48"/>
    <mergeCell ref="B52:AC52"/>
    <mergeCell ref="B53:AC53"/>
    <mergeCell ref="B54:B55"/>
    <mergeCell ref="C54:I55"/>
    <mergeCell ref="J54:N54"/>
    <mergeCell ref="O54:V54"/>
    <mergeCell ref="W54:AC54"/>
    <mergeCell ref="J55:N55"/>
    <mergeCell ref="O55:R55"/>
    <mergeCell ref="S55:V55"/>
    <mergeCell ref="J57:N57"/>
    <mergeCell ref="W57:AC57"/>
    <mergeCell ref="J58:N58"/>
    <mergeCell ref="O58:R58"/>
    <mergeCell ref="S58:V58"/>
    <mergeCell ref="W58:AC58"/>
    <mergeCell ref="W55:AC55"/>
    <mergeCell ref="C56:I56"/>
    <mergeCell ref="J56:N56"/>
    <mergeCell ref="O56:R56"/>
    <mergeCell ref="S56:V56"/>
    <mergeCell ref="W56:AC56"/>
    <mergeCell ref="J61:N61"/>
    <mergeCell ref="O61:R61"/>
    <mergeCell ref="S61:V61"/>
    <mergeCell ref="W61:AC61"/>
    <mergeCell ref="J62:N62"/>
    <mergeCell ref="O62:R62"/>
    <mergeCell ref="S62:V62"/>
    <mergeCell ref="W62:AC62"/>
    <mergeCell ref="J59:N59"/>
    <mergeCell ref="O59:R59"/>
    <mergeCell ref="S59:V59"/>
    <mergeCell ref="W59:AC59"/>
    <mergeCell ref="J60:N60"/>
    <mergeCell ref="O60:R60"/>
    <mergeCell ref="S60:V60"/>
    <mergeCell ref="W60:AC60"/>
    <mergeCell ref="J65:N65"/>
    <mergeCell ref="O65:R65"/>
    <mergeCell ref="S65:V65"/>
    <mergeCell ref="W65:AC65"/>
    <mergeCell ref="J66:N66"/>
    <mergeCell ref="O66:R66"/>
    <mergeCell ref="S66:V66"/>
    <mergeCell ref="W66:AC66"/>
    <mergeCell ref="J63:N63"/>
    <mergeCell ref="O63:R63"/>
    <mergeCell ref="S63:V63"/>
    <mergeCell ref="W63:AC63"/>
    <mergeCell ref="J64:N64"/>
    <mergeCell ref="O64:R64"/>
    <mergeCell ref="S64:V64"/>
    <mergeCell ref="W64:AC64"/>
    <mergeCell ref="J69:N69"/>
    <mergeCell ref="O69:R69"/>
    <mergeCell ref="S69:V69"/>
    <mergeCell ref="W69:AC69"/>
    <mergeCell ref="J70:N70"/>
    <mergeCell ref="O70:R70"/>
    <mergeCell ref="S70:V70"/>
    <mergeCell ref="W70:AC70"/>
    <mergeCell ref="J67:N67"/>
    <mergeCell ref="O67:R67"/>
    <mergeCell ref="S67:V67"/>
    <mergeCell ref="W67:AC67"/>
    <mergeCell ref="J68:N68"/>
    <mergeCell ref="O68:R68"/>
    <mergeCell ref="S68:V68"/>
    <mergeCell ref="W68:AC68"/>
    <mergeCell ref="J73:N73"/>
    <mergeCell ref="O73:R73"/>
    <mergeCell ref="S73:V73"/>
    <mergeCell ref="W73:AC73"/>
    <mergeCell ref="J74:N74"/>
    <mergeCell ref="O74:R74"/>
    <mergeCell ref="S74:V74"/>
    <mergeCell ref="W74:AC74"/>
    <mergeCell ref="J71:N71"/>
    <mergeCell ref="O71:R71"/>
    <mergeCell ref="S71:V71"/>
    <mergeCell ref="W71:AC71"/>
    <mergeCell ref="J72:N72"/>
    <mergeCell ref="W72:AC72"/>
    <mergeCell ref="J77:N77"/>
    <mergeCell ref="O77:R77"/>
    <mergeCell ref="S77:V77"/>
    <mergeCell ref="W77:AC77"/>
    <mergeCell ref="J78:N78"/>
    <mergeCell ref="O78:R78"/>
    <mergeCell ref="S78:V78"/>
    <mergeCell ref="W78:AC78"/>
    <mergeCell ref="J75:N75"/>
    <mergeCell ref="S75:V75"/>
    <mergeCell ref="W75:AC75"/>
    <mergeCell ref="J76:N76"/>
    <mergeCell ref="O76:R76"/>
    <mergeCell ref="S76:V76"/>
    <mergeCell ref="W76:AC76"/>
    <mergeCell ref="J81:N81"/>
    <mergeCell ref="O81:R81"/>
    <mergeCell ref="S81:V81"/>
    <mergeCell ref="W81:AC81"/>
    <mergeCell ref="J82:N82"/>
    <mergeCell ref="O82:R82"/>
    <mergeCell ref="S82:V82"/>
    <mergeCell ref="W82:AC82"/>
    <mergeCell ref="J79:N79"/>
    <mergeCell ref="O79:R79"/>
    <mergeCell ref="S79:V79"/>
    <mergeCell ref="W79:AC79"/>
    <mergeCell ref="J80:N80"/>
    <mergeCell ref="O80:R80"/>
    <mergeCell ref="S80:V80"/>
    <mergeCell ref="W80:AC80"/>
    <mergeCell ref="J85:N85"/>
    <mergeCell ref="O85:R85"/>
    <mergeCell ref="S85:V85"/>
    <mergeCell ref="W85:AC85"/>
    <mergeCell ref="J83:N83"/>
    <mergeCell ref="O83:R83"/>
    <mergeCell ref="S83:V83"/>
    <mergeCell ref="W83:AC83"/>
    <mergeCell ref="J84:N84"/>
    <mergeCell ref="O84:R84"/>
    <mergeCell ref="S84:V84"/>
    <mergeCell ref="W84:AC8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87"/>
  <sheetViews>
    <sheetView zoomScaleNormal="100" workbookViewId="0">
      <selection activeCell="Z89" sqref="Z89"/>
    </sheetView>
  </sheetViews>
  <sheetFormatPr defaultColWidth="3.42578125" defaultRowHeight="15" x14ac:dyDescent="0.25"/>
  <cols>
    <col min="1" max="1" width="1.85546875" style="29" customWidth="1"/>
    <col min="2" max="3" width="3" style="29" customWidth="1"/>
    <col min="4" max="4" width="5.140625" style="29" customWidth="1"/>
    <col min="5" max="8" width="3.42578125" style="29"/>
    <col min="9" max="9" width="3.7109375" style="29" customWidth="1"/>
    <col min="10" max="10" width="4.140625" style="29" bestFit="1" customWidth="1"/>
    <col min="11" max="11" width="3.42578125" style="29"/>
    <col min="12" max="12" width="12.28515625" style="29" customWidth="1"/>
    <col min="13" max="15" width="3.42578125" style="29"/>
    <col min="16" max="16" width="4.7109375" style="29" customWidth="1"/>
    <col min="17" max="18" width="3.42578125" style="29"/>
    <col min="19" max="19" width="14.140625" style="29" bestFit="1" customWidth="1"/>
    <col min="20" max="22" width="3.42578125" style="29"/>
    <col min="23" max="23" width="11.28515625" style="29" bestFit="1" customWidth="1"/>
    <col min="24" max="16384" width="3.42578125" style="29"/>
  </cols>
  <sheetData>
    <row r="1" spans="1:1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/>
      <c r="B2" s="333" t="s">
        <v>107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1:19" x14ac:dyDescent="0.25">
      <c r="B3" s="376" t="s">
        <v>81</v>
      </c>
      <c r="C3" s="297" t="s">
        <v>82</v>
      </c>
      <c r="D3" s="298"/>
      <c r="E3" s="298"/>
      <c r="F3" s="298"/>
      <c r="G3" s="298"/>
      <c r="H3" s="298"/>
      <c r="I3" s="299"/>
      <c r="J3" s="330" t="s">
        <v>108</v>
      </c>
      <c r="K3" s="270"/>
      <c r="L3" s="270"/>
      <c r="M3" s="330" t="s">
        <v>109</v>
      </c>
      <c r="N3" s="330"/>
      <c r="O3" s="330"/>
      <c r="P3" s="330"/>
      <c r="Q3" s="330" t="s">
        <v>110</v>
      </c>
      <c r="R3" s="330"/>
      <c r="S3" s="330"/>
    </row>
    <row r="4" spans="1:19" x14ac:dyDescent="0.25">
      <c r="B4" s="377"/>
      <c r="C4" s="378"/>
      <c r="D4" s="379"/>
      <c r="E4" s="379"/>
      <c r="F4" s="379"/>
      <c r="G4" s="379"/>
      <c r="H4" s="379"/>
      <c r="I4" s="380"/>
      <c r="J4" s="270"/>
      <c r="K4" s="270"/>
      <c r="L4" s="270"/>
      <c r="M4" s="330"/>
      <c r="N4" s="330"/>
      <c r="O4" s="330"/>
      <c r="P4" s="330"/>
      <c r="Q4" s="330"/>
      <c r="R4" s="330"/>
      <c r="S4" s="330"/>
    </row>
    <row r="5" spans="1:19" x14ac:dyDescent="0.25">
      <c r="B5" s="79" t="s">
        <v>22</v>
      </c>
      <c r="C5" s="367" t="s">
        <v>23</v>
      </c>
      <c r="D5" s="368"/>
      <c r="E5" s="368"/>
      <c r="F5" s="368"/>
      <c r="G5" s="368"/>
      <c r="H5" s="368"/>
      <c r="I5" s="369"/>
      <c r="J5" s="367" t="s">
        <v>24</v>
      </c>
      <c r="K5" s="368"/>
      <c r="L5" s="369"/>
      <c r="M5" s="367" t="s">
        <v>25</v>
      </c>
      <c r="N5" s="368"/>
      <c r="O5" s="368"/>
      <c r="P5" s="369"/>
      <c r="Q5" s="367" t="s">
        <v>111</v>
      </c>
      <c r="R5" s="368"/>
      <c r="S5" s="369"/>
    </row>
    <row r="6" spans="1:19" x14ac:dyDescent="0.25">
      <c r="B6" s="80" t="s">
        <v>51</v>
      </c>
      <c r="C6" s="81" t="s">
        <v>29</v>
      </c>
      <c r="D6" s="81"/>
      <c r="E6" s="82"/>
      <c r="F6" s="47"/>
      <c r="G6" s="47"/>
      <c r="H6" s="47"/>
      <c r="I6" s="47"/>
      <c r="J6" s="211"/>
      <c r="K6" s="212"/>
      <c r="L6" s="213"/>
      <c r="M6" s="370"/>
      <c r="N6" s="371"/>
      <c r="O6" s="371"/>
      <c r="P6" s="372"/>
      <c r="Q6" s="373"/>
      <c r="R6" s="374"/>
      <c r="S6" s="375"/>
    </row>
    <row r="7" spans="1:19" x14ac:dyDescent="0.25">
      <c r="B7" s="86">
        <v>1</v>
      </c>
      <c r="C7" s="87"/>
      <c r="D7" s="87" t="s">
        <v>30</v>
      </c>
      <c r="E7" s="82"/>
      <c r="F7" s="47"/>
      <c r="G7" s="47"/>
      <c r="H7" s="47"/>
      <c r="I7" s="47"/>
      <c r="J7" s="381"/>
      <c r="K7" s="382"/>
      <c r="L7" s="383"/>
      <c r="M7" s="382"/>
      <c r="N7" s="382"/>
      <c r="O7" s="382"/>
      <c r="P7" s="382"/>
      <c r="Q7" s="381"/>
      <c r="R7" s="382"/>
      <c r="S7" s="383"/>
    </row>
    <row r="8" spans="1:19" x14ac:dyDescent="0.25">
      <c r="B8" s="80" t="s">
        <v>54</v>
      </c>
      <c r="C8" s="81" t="s">
        <v>32</v>
      </c>
      <c r="D8" s="87"/>
      <c r="E8" s="82"/>
      <c r="F8" s="47"/>
      <c r="G8" s="47"/>
      <c r="H8" s="47"/>
      <c r="I8" s="47"/>
      <c r="J8" s="370"/>
      <c r="K8" s="371"/>
      <c r="L8" s="372"/>
      <c r="M8" s="371"/>
      <c r="N8" s="371"/>
      <c r="O8" s="371"/>
      <c r="P8" s="371"/>
      <c r="Q8" s="373"/>
      <c r="R8" s="374"/>
      <c r="S8" s="375"/>
    </row>
    <row r="9" spans="1:19" x14ac:dyDescent="0.25">
      <c r="B9" s="86">
        <v>1</v>
      </c>
      <c r="C9" s="87"/>
      <c r="D9" s="87" t="s">
        <v>87</v>
      </c>
      <c r="E9" s="82"/>
      <c r="F9" s="47"/>
      <c r="G9" s="47"/>
      <c r="H9" s="47"/>
      <c r="I9" s="47"/>
      <c r="J9" s="381"/>
      <c r="K9" s="382"/>
      <c r="L9" s="383"/>
      <c r="M9" s="382"/>
      <c r="N9" s="382"/>
      <c r="O9" s="382"/>
      <c r="P9" s="382"/>
      <c r="Q9" s="373"/>
      <c r="R9" s="374"/>
      <c r="S9" s="375"/>
    </row>
    <row r="10" spans="1:19" x14ac:dyDescent="0.25">
      <c r="B10" s="86">
        <v>2</v>
      </c>
      <c r="C10" s="87"/>
      <c r="D10" s="87" t="s">
        <v>88</v>
      </c>
      <c r="E10" s="82"/>
      <c r="F10" s="47"/>
      <c r="G10" s="47"/>
      <c r="H10" s="47"/>
      <c r="I10" s="47"/>
      <c r="J10" s="381"/>
      <c r="K10" s="382"/>
      <c r="L10" s="383"/>
      <c r="M10" s="382"/>
      <c r="N10" s="382"/>
      <c r="O10" s="382"/>
      <c r="P10" s="382"/>
      <c r="Q10" s="381">
        <f t="shared" ref="Q10" si="0">SUM(J10:P10)</f>
        <v>0</v>
      </c>
      <c r="R10" s="382"/>
      <c r="S10" s="383"/>
    </row>
    <row r="11" spans="1:19" x14ac:dyDescent="0.25">
      <c r="B11" s="86">
        <v>3</v>
      </c>
      <c r="C11" s="87"/>
      <c r="D11" s="87" t="s">
        <v>90</v>
      </c>
      <c r="E11" s="82"/>
      <c r="F11" s="47"/>
      <c r="G11" s="47"/>
      <c r="H11" s="47"/>
      <c r="I11" s="47"/>
      <c r="J11" s="381"/>
      <c r="K11" s="382"/>
      <c r="L11" s="383"/>
      <c r="M11" s="382"/>
      <c r="N11" s="382"/>
      <c r="O11" s="382"/>
      <c r="P11" s="382"/>
      <c r="Q11" s="381"/>
      <c r="R11" s="382"/>
      <c r="S11" s="383"/>
    </row>
    <row r="12" spans="1:19" x14ac:dyDescent="0.25">
      <c r="B12" s="86">
        <v>4</v>
      </c>
      <c r="C12" s="87"/>
      <c r="D12" s="87" t="s">
        <v>91</v>
      </c>
      <c r="E12" s="82"/>
      <c r="F12" s="47"/>
      <c r="G12" s="47"/>
      <c r="H12" s="47"/>
      <c r="I12" s="47"/>
      <c r="J12" s="381"/>
      <c r="K12" s="382"/>
      <c r="L12" s="383"/>
      <c r="M12" s="382"/>
      <c r="N12" s="382"/>
      <c r="O12" s="382"/>
      <c r="P12" s="382"/>
      <c r="Q12" s="381"/>
      <c r="R12" s="382"/>
      <c r="S12" s="383"/>
    </row>
    <row r="13" spans="1:19" x14ac:dyDescent="0.25">
      <c r="B13" s="86">
        <v>5</v>
      </c>
      <c r="C13" s="87"/>
      <c r="D13" s="87" t="s">
        <v>37</v>
      </c>
      <c r="E13" s="82"/>
      <c r="F13" s="47"/>
      <c r="G13" s="47"/>
      <c r="H13" s="47"/>
      <c r="I13" s="47"/>
      <c r="J13" s="381"/>
      <c r="K13" s="382"/>
      <c r="L13" s="383"/>
      <c r="M13" s="382"/>
      <c r="N13" s="382"/>
      <c r="O13" s="382"/>
      <c r="P13" s="382"/>
      <c r="Q13" s="381"/>
      <c r="R13" s="382"/>
      <c r="S13" s="383"/>
    </row>
    <row r="14" spans="1:19" x14ac:dyDescent="0.25">
      <c r="B14" s="86">
        <v>6</v>
      </c>
      <c r="C14" s="87"/>
      <c r="D14" s="87" t="s">
        <v>92</v>
      </c>
      <c r="E14" s="82"/>
      <c r="F14" s="47"/>
      <c r="G14" s="47"/>
      <c r="H14" s="47"/>
      <c r="I14" s="47"/>
      <c r="J14" s="381"/>
      <c r="K14" s="382"/>
      <c r="L14" s="383"/>
      <c r="M14" s="382"/>
      <c r="N14" s="382"/>
      <c r="O14" s="382"/>
      <c r="P14" s="382"/>
      <c r="Q14" s="381">
        <f t="shared" ref="Q14" si="1">SUM(J14:P14)</f>
        <v>0</v>
      </c>
      <c r="R14" s="382"/>
      <c r="S14" s="383"/>
    </row>
    <row r="15" spans="1:19" x14ac:dyDescent="0.25">
      <c r="B15" s="80" t="s">
        <v>93</v>
      </c>
      <c r="C15" s="81" t="s">
        <v>94</v>
      </c>
      <c r="D15" s="87"/>
      <c r="E15" s="87"/>
      <c r="F15" s="47"/>
      <c r="G15" s="47"/>
      <c r="H15" s="47"/>
      <c r="I15" s="47"/>
      <c r="J15" s="381"/>
      <c r="K15" s="382"/>
      <c r="L15" s="383"/>
      <c r="M15" s="382"/>
      <c r="N15" s="382"/>
      <c r="O15" s="382"/>
      <c r="P15" s="382"/>
      <c r="Q15" s="373"/>
      <c r="R15" s="374"/>
      <c r="S15" s="375"/>
    </row>
    <row r="16" spans="1:19" x14ac:dyDescent="0.25">
      <c r="B16" s="86">
        <v>1</v>
      </c>
      <c r="C16" s="88"/>
      <c r="D16" s="87" t="s">
        <v>45</v>
      </c>
      <c r="E16" s="87"/>
      <c r="F16" s="47"/>
      <c r="G16" s="47"/>
      <c r="H16" s="47"/>
      <c r="I16" s="47"/>
      <c r="J16" s="381"/>
      <c r="K16" s="382"/>
      <c r="L16" s="383"/>
      <c r="M16" s="212"/>
      <c r="N16" s="212"/>
      <c r="O16" s="212"/>
      <c r="P16" s="212"/>
      <c r="Q16" s="381">
        <f t="shared" ref="Q16:Q18" si="2">SUM(J16:P16)</f>
        <v>0</v>
      </c>
      <c r="R16" s="382"/>
      <c r="S16" s="383"/>
    </row>
    <row r="17" spans="1:19" x14ac:dyDescent="0.25">
      <c r="B17" s="86">
        <v>2</v>
      </c>
      <c r="C17" s="87"/>
      <c r="D17" s="87" t="s">
        <v>46</v>
      </c>
      <c r="E17" s="87"/>
      <c r="F17" s="47"/>
      <c r="G17" s="47"/>
      <c r="H17" s="47"/>
      <c r="I17" s="47"/>
      <c r="J17" s="381"/>
      <c r="K17" s="382"/>
      <c r="L17" s="383"/>
      <c r="M17" s="384"/>
      <c r="N17" s="384"/>
      <c r="O17" s="384"/>
      <c r="P17" s="384"/>
      <c r="Q17" s="381">
        <f t="shared" si="2"/>
        <v>0</v>
      </c>
      <c r="R17" s="382"/>
      <c r="S17" s="383"/>
    </row>
    <row r="18" spans="1:19" x14ac:dyDescent="0.25">
      <c r="B18" s="86">
        <v>3</v>
      </c>
      <c r="C18" s="87"/>
      <c r="D18" s="87" t="s">
        <v>47</v>
      </c>
      <c r="E18" s="87"/>
      <c r="F18" s="47"/>
      <c r="G18" s="47"/>
      <c r="H18" s="47"/>
      <c r="I18" s="47"/>
      <c r="J18" s="381"/>
      <c r="K18" s="382"/>
      <c r="L18" s="383"/>
      <c r="M18" s="384"/>
      <c r="N18" s="384"/>
      <c r="O18" s="384"/>
      <c r="P18" s="384"/>
      <c r="Q18" s="381">
        <f t="shared" si="2"/>
        <v>0</v>
      </c>
      <c r="R18" s="382"/>
      <c r="S18" s="383"/>
    </row>
    <row r="19" spans="1:19" x14ac:dyDescent="0.25">
      <c r="B19" s="10" t="s">
        <v>9</v>
      </c>
      <c r="C19" s="10" t="s">
        <v>50</v>
      </c>
      <c r="D19" s="87"/>
      <c r="E19" s="87"/>
      <c r="F19" s="47"/>
      <c r="G19" s="47"/>
      <c r="H19" s="47"/>
      <c r="I19" s="47"/>
      <c r="J19" s="381"/>
      <c r="K19" s="382"/>
      <c r="L19" s="383"/>
      <c r="M19" s="209"/>
      <c r="N19" s="209"/>
      <c r="O19" s="209"/>
      <c r="P19" s="209"/>
      <c r="Q19" s="373"/>
      <c r="R19" s="374"/>
      <c r="S19" s="375"/>
    </row>
    <row r="20" spans="1:19" x14ac:dyDescent="0.25">
      <c r="B20" s="10" t="s">
        <v>51</v>
      </c>
      <c r="C20" s="10" t="s">
        <v>95</v>
      </c>
      <c r="D20" s="87"/>
      <c r="E20" s="87"/>
      <c r="F20" s="47"/>
      <c r="G20" s="47"/>
      <c r="H20" s="47"/>
      <c r="I20" s="47"/>
      <c r="J20" s="381"/>
      <c r="K20" s="382"/>
      <c r="L20" s="383"/>
      <c r="M20" s="209"/>
      <c r="N20" s="209"/>
      <c r="O20" s="209"/>
      <c r="P20" s="209"/>
      <c r="Q20" s="373"/>
      <c r="R20" s="374"/>
      <c r="S20" s="375"/>
    </row>
    <row r="21" spans="1:19" x14ac:dyDescent="0.25">
      <c r="B21" s="10" t="s">
        <v>54</v>
      </c>
      <c r="C21" s="10" t="s">
        <v>55</v>
      </c>
      <c r="D21" s="87"/>
      <c r="E21" s="87"/>
      <c r="F21" s="47"/>
      <c r="G21" s="47"/>
      <c r="H21" s="47"/>
      <c r="I21" s="47"/>
      <c r="J21" s="381"/>
      <c r="K21" s="382"/>
      <c r="L21" s="383"/>
      <c r="M21" s="384"/>
      <c r="N21" s="384"/>
      <c r="O21" s="384"/>
      <c r="P21" s="384"/>
      <c r="Q21" s="373"/>
      <c r="R21" s="374"/>
      <c r="S21" s="375"/>
    </row>
    <row r="22" spans="1:19" ht="15.75" thickBot="1" x14ac:dyDescent="0.3">
      <c r="B22" s="11"/>
      <c r="C22" s="90" t="s">
        <v>59</v>
      </c>
      <c r="D22" s="91"/>
      <c r="E22" s="92"/>
      <c r="F22" s="63"/>
      <c r="G22" s="63"/>
      <c r="H22" s="63"/>
      <c r="I22" s="63"/>
      <c r="J22" s="381">
        <v>0</v>
      </c>
      <c r="K22" s="382"/>
      <c r="L22" s="383"/>
      <c r="M22" s="382">
        <v>0</v>
      </c>
      <c r="N22" s="382"/>
      <c r="O22" s="382"/>
      <c r="P22" s="382"/>
      <c r="Q22" s="381">
        <v>0</v>
      </c>
      <c r="R22" s="382"/>
      <c r="S22" s="383"/>
    </row>
    <row r="24" spans="1:19" x14ac:dyDescent="0.25">
      <c r="A24" s="31"/>
      <c r="B24" s="385" t="s">
        <v>112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7"/>
    </row>
    <row r="25" spans="1:19" x14ac:dyDescent="0.25">
      <c r="A25" s="31"/>
      <c r="B25" s="202" t="s">
        <v>113</v>
      </c>
      <c r="C25" s="203"/>
      <c r="D25" s="95" t="s">
        <v>114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</row>
    <row r="26" spans="1:19" x14ac:dyDescent="0.25">
      <c r="A26" s="31"/>
      <c r="B26" s="97"/>
      <c r="C26" s="98"/>
      <c r="D26" s="98"/>
      <c r="E26" s="98"/>
      <c r="F26" s="98"/>
      <c r="G26" s="98"/>
      <c r="H26" s="98"/>
      <c r="I26" s="98"/>
      <c r="J26" s="206"/>
      <c r="K26" s="206"/>
      <c r="L26" s="206"/>
      <c r="M26" s="206"/>
      <c r="N26" s="206"/>
      <c r="O26" s="206"/>
      <c r="P26" s="206"/>
      <c r="Q26" s="206"/>
      <c r="R26" s="206"/>
      <c r="S26" s="100"/>
    </row>
    <row r="27" spans="1:19" x14ac:dyDescent="0.25">
      <c r="B27" s="376" t="s">
        <v>81</v>
      </c>
      <c r="C27" s="297" t="s">
        <v>82</v>
      </c>
      <c r="D27" s="298"/>
      <c r="E27" s="298"/>
      <c r="F27" s="298"/>
      <c r="G27" s="298"/>
      <c r="H27" s="298"/>
      <c r="I27" s="299"/>
      <c r="J27" s="330" t="s">
        <v>115</v>
      </c>
      <c r="K27" s="270"/>
      <c r="L27" s="270"/>
      <c r="M27" s="330" t="s">
        <v>116</v>
      </c>
      <c r="N27" s="330"/>
      <c r="O27" s="330"/>
      <c r="P27" s="330"/>
      <c r="Q27" s="330" t="s">
        <v>117</v>
      </c>
      <c r="R27" s="330"/>
      <c r="S27" s="330"/>
    </row>
    <row r="28" spans="1:19" x14ac:dyDescent="0.25">
      <c r="B28" s="377"/>
      <c r="C28" s="378"/>
      <c r="D28" s="379"/>
      <c r="E28" s="379"/>
      <c r="F28" s="379"/>
      <c r="G28" s="379"/>
      <c r="H28" s="379"/>
      <c r="I28" s="380"/>
      <c r="J28" s="270"/>
      <c r="K28" s="270"/>
      <c r="L28" s="270"/>
      <c r="M28" s="330"/>
      <c r="N28" s="330"/>
      <c r="O28" s="330"/>
      <c r="P28" s="330"/>
      <c r="Q28" s="330"/>
      <c r="R28" s="330"/>
      <c r="S28" s="330"/>
    </row>
    <row r="29" spans="1:19" x14ac:dyDescent="0.25">
      <c r="B29" s="79" t="s">
        <v>22</v>
      </c>
      <c r="C29" s="367" t="s">
        <v>23</v>
      </c>
      <c r="D29" s="368"/>
      <c r="E29" s="368"/>
      <c r="F29" s="368"/>
      <c r="G29" s="368"/>
      <c r="H29" s="368"/>
      <c r="I29" s="369"/>
      <c r="J29" s="367" t="s">
        <v>24</v>
      </c>
      <c r="K29" s="368"/>
      <c r="L29" s="369"/>
      <c r="M29" s="367" t="s">
        <v>25</v>
      </c>
      <c r="N29" s="368"/>
      <c r="O29" s="368"/>
      <c r="P29" s="369"/>
      <c r="Q29" s="367" t="s">
        <v>111</v>
      </c>
      <c r="R29" s="368"/>
      <c r="S29" s="369"/>
    </row>
    <row r="30" spans="1:19" ht="21.6" customHeight="1" x14ac:dyDescent="0.25">
      <c r="B30" s="191">
        <v>1</v>
      </c>
      <c r="C30" s="396" t="s">
        <v>87</v>
      </c>
      <c r="D30" s="397"/>
      <c r="E30" s="397"/>
      <c r="F30" s="397"/>
      <c r="G30" s="397"/>
      <c r="H30" s="397"/>
      <c r="I30" s="398"/>
      <c r="J30" s="399"/>
      <c r="K30" s="400"/>
      <c r="L30" s="401"/>
      <c r="M30" s="197"/>
      <c r="N30" s="197"/>
      <c r="O30" s="197"/>
      <c r="P30" s="125"/>
      <c r="Q30" s="68"/>
      <c r="R30" s="197"/>
      <c r="S30" s="126"/>
    </row>
    <row r="31" spans="1:19" x14ac:dyDescent="0.25">
      <c r="B31" s="86">
        <v>2</v>
      </c>
      <c r="C31" s="87" t="s">
        <v>34</v>
      </c>
      <c r="D31" s="87"/>
      <c r="E31" s="82"/>
      <c r="F31" s="47"/>
      <c r="G31" s="47"/>
      <c r="H31" s="47"/>
      <c r="I31" s="47"/>
      <c r="J31" s="58"/>
      <c r="K31" s="47"/>
      <c r="L31" s="48"/>
      <c r="M31" s="388"/>
      <c r="N31" s="388"/>
      <c r="O31" s="388"/>
      <c r="P31" s="388"/>
      <c r="Q31" s="389"/>
      <c r="R31" s="384"/>
      <c r="S31" s="390"/>
    </row>
    <row r="32" spans="1:19" x14ac:dyDescent="0.25">
      <c r="B32" s="86">
        <v>3</v>
      </c>
      <c r="C32" s="87" t="s">
        <v>90</v>
      </c>
      <c r="D32" s="87"/>
      <c r="E32" s="82"/>
      <c r="F32" s="47"/>
      <c r="G32" s="47"/>
      <c r="H32" s="47"/>
      <c r="I32" s="47"/>
      <c r="J32" s="214"/>
      <c r="K32" s="47"/>
      <c r="L32" s="48"/>
      <c r="M32" s="207"/>
      <c r="N32" s="207"/>
      <c r="O32" s="207"/>
      <c r="P32" s="207"/>
      <c r="Q32" s="208"/>
      <c r="R32" s="209"/>
      <c r="S32" s="210"/>
    </row>
    <row r="33" spans="1:24" x14ac:dyDescent="0.25">
      <c r="B33" s="86">
        <v>4</v>
      </c>
      <c r="C33" s="87" t="s">
        <v>37</v>
      </c>
      <c r="D33" s="87"/>
      <c r="E33" s="82"/>
      <c r="F33" s="47"/>
      <c r="G33" s="47"/>
      <c r="H33" s="47"/>
      <c r="I33" s="47"/>
      <c r="J33" s="58"/>
      <c r="K33" s="47"/>
      <c r="L33" s="48"/>
      <c r="M33" s="205"/>
      <c r="N33" s="205"/>
      <c r="O33" s="205"/>
      <c r="P33" s="205"/>
      <c r="Q33" s="381"/>
      <c r="R33" s="382"/>
      <c r="S33" s="383"/>
    </row>
    <row r="34" spans="1:24" x14ac:dyDescent="0.25">
      <c r="B34" s="86">
        <v>5</v>
      </c>
      <c r="C34" s="87" t="s">
        <v>135</v>
      </c>
      <c r="D34" s="87"/>
      <c r="E34" s="82"/>
      <c r="F34" s="47"/>
      <c r="G34" s="47"/>
      <c r="H34" s="47"/>
      <c r="I34" s="47"/>
      <c r="J34" s="58"/>
      <c r="K34" s="47"/>
      <c r="L34" s="48"/>
      <c r="M34" s="391"/>
      <c r="N34" s="391"/>
      <c r="O34" s="391"/>
      <c r="P34" s="391"/>
      <c r="Q34" s="381"/>
      <c r="R34" s="382"/>
      <c r="S34" s="383"/>
      <c r="X34" s="29" t="s">
        <v>212</v>
      </c>
    </row>
    <row r="35" spans="1:24" ht="15.75" thickBot="1" x14ac:dyDescent="0.3">
      <c r="B35" s="11"/>
      <c r="C35" s="103" t="s">
        <v>118</v>
      </c>
      <c r="D35" s="53"/>
      <c r="E35" s="87"/>
      <c r="F35" s="63"/>
      <c r="G35" s="63"/>
      <c r="H35" s="63"/>
      <c r="I35" s="63"/>
      <c r="J35" s="104"/>
      <c r="K35" s="63"/>
      <c r="L35" s="105"/>
      <c r="M35" s="392"/>
      <c r="N35" s="392"/>
      <c r="O35" s="392"/>
      <c r="P35" s="392"/>
      <c r="Q35" s="393"/>
      <c r="R35" s="394"/>
      <c r="S35" s="395"/>
    </row>
    <row r="36" spans="1:24" x14ac:dyDescent="0.25">
      <c r="B36" s="106"/>
      <c r="C36" s="107"/>
      <c r="D36" s="107"/>
      <c r="E36" s="108"/>
      <c r="F36" s="102"/>
      <c r="G36" s="102"/>
      <c r="H36" s="102"/>
      <c r="I36" s="102"/>
      <c r="J36" s="102"/>
      <c r="K36" s="102"/>
      <c r="L36" s="102"/>
      <c r="M36" s="109"/>
      <c r="N36" s="109"/>
      <c r="O36" s="109"/>
      <c r="P36" s="109"/>
      <c r="Q36" s="108"/>
      <c r="R36" s="108"/>
      <c r="S36" s="108"/>
    </row>
    <row r="37" spans="1:24" x14ac:dyDescent="0.25">
      <c r="B37" s="20"/>
      <c r="C37" s="110"/>
      <c r="D37" s="110"/>
      <c r="E37" s="111"/>
      <c r="F37" s="33"/>
      <c r="G37" s="33"/>
      <c r="H37" s="33"/>
      <c r="I37" s="33"/>
      <c r="J37" s="33"/>
      <c r="K37" s="33"/>
      <c r="L37" s="33"/>
      <c r="M37" s="112"/>
      <c r="N37" s="112"/>
      <c r="O37" s="112"/>
      <c r="P37" s="112"/>
      <c r="Q37" s="111"/>
      <c r="R37" s="111"/>
      <c r="S37" s="111"/>
    </row>
    <row r="38" spans="1:24" x14ac:dyDescent="0.25">
      <c r="B38" s="113" t="s">
        <v>119</v>
      </c>
      <c r="C38" s="110"/>
      <c r="D38" s="110"/>
      <c r="E38" s="111"/>
      <c r="F38" s="33"/>
      <c r="G38" s="33"/>
      <c r="H38" s="33"/>
      <c r="I38" s="33"/>
      <c r="J38" s="33"/>
      <c r="K38" s="33"/>
      <c r="L38" s="33"/>
      <c r="M38" s="112"/>
      <c r="N38" s="112"/>
      <c r="O38" s="112"/>
      <c r="P38" s="112"/>
      <c r="Q38" s="111"/>
      <c r="R38" s="111"/>
      <c r="S38" s="111"/>
    </row>
    <row r="39" spans="1:24" x14ac:dyDescent="0.25">
      <c r="A39" s="31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24" x14ac:dyDescent="0.25">
      <c r="B40" s="376" t="s">
        <v>81</v>
      </c>
      <c r="C40" s="297" t="s">
        <v>82</v>
      </c>
      <c r="D40" s="298"/>
      <c r="E40" s="298"/>
      <c r="F40" s="298"/>
      <c r="G40" s="298"/>
      <c r="H40" s="298"/>
      <c r="I40" s="299"/>
      <c r="J40" s="330" t="s">
        <v>115</v>
      </c>
      <c r="K40" s="270"/>
      <c r="L40" s="270"/>
      <c r="M40" s="330" t="s">
        <v>116</v>
      </c>
      <c r="N40" s="330"/>
      <c r="O40" s="330"/>
      <c r="P40" s="330"/>
      <c r="Q40" s="330" t="s">
        <v>117</v>
      </c>
      <c r="R40" s="330"/>
      <c r="S40" s="330"/>
    </row>
    <row r="41" spans="1:24" x14ac:dyDescent="0.25">
      <c r="B41" s="377"/>
      <c r="C41" s="378"/>
      <c r="D41" s="379"/>
      <c r="E41" s="379"/>
      <c r="F41" s="379"/>
      <c r="G41" s="379"/>
      <c r="H41" s="379"/>
      <c r="I41" s="380"/>
      <c r="J41" s="270"/>
      <c r="K41" s="270"/>
      <c r="L41" s="270"/>
      <c r="M41" s="330"/>
      <c r="N41" s="330"/>
      <c r="O41" s="330"/>
      <c r="P41" s="330"/>
      <c r="Q41" s="330"/>
      <c r="R41" s="330"/>
      <c r="S41" s="330"/>
    </row>
    <row r="42" spans="1:24" x14ac:dyDescent="0.25">
      <c r="B42" s="79" t="s">
        <v>22</v>
      </c>
      <c r="C42" s="367" t="s">
        <v>23</v>
      </c>
      <c r="D42" s="368"/>
      <c r="E42" s="368"/>
      <c r="F42" s="368"/>
      <c r="G42" s="368"/>
      <c r="H42" s="368"/>
      <c r="I42" s="369"/>
      <c r="J42" s="367" t="s">
        <v>24</v>
      </c>
      <c r="K42" s="368"/>
      <c r="L42" s="369"/>
      <c r="M42" s="367" t="s">
        <v>25</v>
      </c>
      <c r="N42" s="368"/>
      <c r="O42" s="368"/>
      <c r="P42" s="369"/>
      <c r="Q42" s="367" t="s">
        <v>111</v>
      </c>
      <c r="R42" s="368"/>
      <c r="S42" s="369"/>
    </row>
    <row r="43" spans="1:24" ht="19.899999999999999" customHeight="1" x14ac:dyDescent="0.25">
      <c r="B43" s="86">
        <v>1</v>
      </c>
      <c r="C43" s="87" t="s">
        <v>88</v>
      </c>
      <c r="D43" s="87"/>
      <c r="E43" s="82"/>
      <c r="F43" s="47"/>
      <c r="G43" s="47"/>
      <c r="H43" s="47"/>
      <c r="I43" s="47"/>
      <c r="J43" s="402"/>
      <c r="K43" s="403"/>
      <c r="L43" s="404"/>
      <c r="M43" s="391"/>
      <c r="N43" s="391"/>
      <c r="O43" s="391"/>
      <c r="P43" s="391"/>
      <c r="Q43" s="405"/>
      <c r="R43" s="406"/>
      <c r="S43" s="407"/>
    </row>
    <row r="44" spans="1:24" ht="24" customHeight="1" x14ac:dyDescent="0.25">
      <c r="B44" s="86">
        <v>2</v>
      </c>
      <c r="C44" s="87" t="s">
        <v>136</v>
      </c>
      <c r="D44" s="87"/>
      <c r="E44" s="82"/>
      <c r="F44" s="47"/>
      <c r="G44" s="47"/>
      <c r="H44" s="47"/>
      <c r="I44" s="47"/>
      <c r="J44" s="409"/>
      <c r="K44" s="410"/>
      <c r="L44" s="411"/>
      <c r="M44" s="205"/>
      <c r="N44" s="205"/>
      <c r="O44" s="205"/>
      <c r="P44" s="205"/>
      <c r="Q44" s="128"/>
      <c r="R44" s="129"/>
      <c r="S44" s="130"/>
    </row>
    <row r="45" spans="1:24" x14ac:dyDescent="0.25">
      <c r="B45" s="86">
        <v>3</v>
      </c>
      <c r="C45" s="87" t="s">
        <v>121</v>
      </c>
      <c r="D45" s="87"/>
      <c r="E45" s="82"/>
      <c r="F45" s="47"/>
      <c r="G45" s="47"/>
      <c r="H45" s="47"/>
      <c r="I45" s="47"/>
      <c r="J45" s="58"/>
      <c r="K45" s="47"/>
      <c r="L45" s="48"/>
      <c r="M45" s="205"/>
      <c r="N45" s="205"/>
      <c r="O45" s="205"/>
      <c r="P45" s="205"/>
      <c r="Q45" s="128"/>
      <c r="R45" s="129"/>
      <c r="S45" s="130"/>
    </row>
    <row r="46" spans="1:24" ht="22.15" customHeight="1" x14ac:dyDescent="0.25">
      <c r="B46" s="86">
        <v>4</v>
      </c>
      <c r="C46" s="87" t="s">
        <v>137</v>
      </c>
      <c r="D46" s="87"/>
      <c r="E46" s="82"/>
      <c r="F46" s="47"/>
      <c r="G46" s="47"/>
      <c r="H46" s="47"/>
      <c r="I46" s="47"/>
      <c r="J46" s="409"/>
      <c r="K46" s="410"/>
      <c r="L46" s="411"/>
      <c r="M46" s="205"/>
      <c r="N46" s="205"/>
      <c r="O46" s="205"/>
      <c r="P46" s="205"/>
      <c r="Q46" s="128"/>
      <c r="R46" s="129"/>
      <c r="S46" s="130"/>
    </row>
    <row r="47" spans="1:24" ht="33" customHeight="1" x14ac:dyDescent="0.25">
      <c r="B47" s="86">
        <v>5</v>
      </c>
      <c r="C47" s="87" t="s">
        <v>135</v>
      </c>
      <c r="D47" s="87"/>
      <c r="E47" s="82"/>
      <c r="F47" s="47"/>
      <c r="G47" s="47"/>
      <c r="H47" s="47"/>
      <c r="I47" s="47"/>
      <c r="J47" s="409"/>
      <c r="K47" s="410"/>
      <c r="L47" s="411"/>
      <c r="M47" s="205"/>
      <c r="N47" s="205"/>
      <c r="O47" s="205"/>
      <c r="P47" s="205"/>
      <c r="Q47" s="128"/>
      <c r="R47" s="129"/>
      <c r="S47" s="130"/>
    </row>
    <row r="48" spans="1:24" ht="15.75" thickBot="1" x14ac:dyDescent="0.3">
      <c r="B48" s="11"/>
      <c r="C48" s="103" t="s">
        <v>118</v>
      </c>
      <c r="D48" s="53"/>
      <c r="E48" s="87"/>
      <c r="F48" s="63"/>
      <c r="G48" s="63"/>
      <c r="H48" s="63"/>
      <c r="I48" s="63"/>
      <c r="J48" s="104"/>
      <c r="K48" s="63"/>
      <c r="L48" s="105"/>
      <c r="M48" s="412">
        <f>SUM(M43:P47)</f>
        <v>0</v>
      </c>
      <c r="N48" s="412"/>
      <c r="O48" s="412"/>
      <c r="P48" s="412"/>
      <c r="Q48" s="413">
        <f>SUM(Q43:S47)</f>
        <v>0</v>
      </c>
      <c r="R48" s="414"/>
      <c r="S48" s="415"/>
    </row>
    <row r="49" spans="1:19" x14ac:dyDescent="0.25">
      <c r="B49" s="113" t="s">
        <v>120</v>
      </c>
      <c r="C49" s="110"/>
      <c r="D49" s="110"/>
      <c r="E49" s="111"/>
      <c r="F49" s="33"/>
      <c r="G49" s="33"/>
      <c r="H49" s="33"/>
      <c r="I49" s="33"/>
      <c r="J49" s="33"/>
      <c r="K49" s="33"/>
      <c r="L49" s="33"/>
      <c r="M49" s="112"/>
      <c r="N49" s="112"/>
      <c r="O49" s="112"/>
      <c r="P49" s="112"/>
      <c r="Q49" s="111"/>
      <c r="R49" s="111"/>
      <c r="S49" s="111"/>
    </row>
    <row r="50" spans="1:19" x14ac:dyDescent="0.25">
      <c r="A50" s="31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</row>
    <row r="51" spans="1:19" x14ac:dyDescent="0.25">
      <c r="B51" s="376" t="s">
        <v>81</v>
      </c>
      <c r="C51" s="297" t="s">
        <v>82</v>
      </c>
      <c r="D51" s="298"/>
      <c r="E51" s="298"/>
      <c r="F51" s="298"/>
      <c r="G51" s="298"/>
      <c r="H51" s="298"/>
      <c r="I51" s="299"/>
      <c r="J51" s="330" t="s">
        <v>115</v>
      </c>
      <c r="K51" s="270"/>
      <c r="L51" s="270"/>
      <c r="M51" s="330" t="s">
        <v>116</v>
      </c>
      <c r="N51" s="330"/>
      <c r="O51" s="330"/>
      <c r="P51" s="330"/>
      <c r="Q51" s="330" t="s">
        <v>117</v>
      </c>
      <c r="R51" s="330"/>
      <c r="S51" s="330"/>
    </row>
    <row r="52" spans="1:19" x14ac:dyDescent="0.25">
      <c r="B52" s="377"/>
      <c r="C52" s="378"/>
      <c r="D52" s="379"/>
      <c r="E52" s="379"/>
      <c r="F52" s="379"/>
      <c r="G52" s="379"/>
      <c r="H52" s="379"/>
      <c r="I52" s="380"/>
      <c r="J52" s="270"/>
      <c r="K52" s="270"/>
      <c r="L52" s="270"/>
      <c r="M52" s="330"/>
      <c r="N52" s="330"/>
      <c r="O52" s="330"/>
      <c r="P52" s="330"/>
      <c r="Q52" s="330"/>
      <c r="R52" s="330"/>
      <c r="S52" s="330"/>
    </row>
    <row r="53" spans="1:19" x14ac:dyDescent="0.25">
      <c r="B53" s="79" t="s">
        <v>22</v>
      </c>
      <c r="C53" s="367" t="s">
        <v>23</v>
      </c>
      <c r="D53" s="368"/>
      <c r="E53" s="368"/>
      <c r="F53" s="368"/>
      <c r="G53" s="368"/>
      <c r="H53" s="368"/>
      <c r="I53" s="369"/>
      <c r="J53" s="367" t="s">
        <v>24</v>
      </c>
      <c r="K53" s="368"/>
      <c r="L53" s="369"/>
      <c r="M53" s="367" t="s">
        <v>25</v>
      </c>
      <c r="N53" s="368"/>
      <c r="O53" s="368"/>
      <c r="P53" s="369"/>
      <c r="Q53" s="367" t="s">
        <v>111</v>
      </c>
      <c r="R53" s="368"/>
      <c r="S53" s="369"/>
    </row>
    <row r="54" spans="1:19" x14ac:dyDescent="0.25">
      <c r="B54" s="86">
        <v>1</v>
      </c>
      <c r="C54" s="87" t="s">
        <v>34</v>
      </c>
      <c r="D54" s="87"/>
      <c r="E54" s="82"/>
      <c r="F54" s="47"/>
      <c r="G54" s="47"/>
      <c r="H54" s="47"/>
      <c r="I54" s="47"/>
      <c r="J54" s="58"/>
      <c r="K54" s="47"/>
      <c r="L54" s="48"/>
      <c r="M54" s="416"/>
      <c r="N54" s="416"/>
      <c r="O54" s="416"/>
      <c r="P54" s="416"/>
      <c r="Q54" s="88"/>
      <c r="R54" s="87"/>
      <c r="S54" s="131"/>
    </row>
    <row r="55" spans="1:19" x14ac:dyDescent="0.25">
      <c r="B55" s="86">
        <v>2</v>
      </c>
      <c r="C55" s="87" t="s">
        <v>90</v>
      </c>
      <c r="D55" s="87"/>
      <c r="E55" s="82"/>
      <c r="F55" s="47"/>
      <c r="G55" s="47"/>
      <c r="H55" s="47"/>
      <c r="I55" s="47"/>
      <c r="J55" s="58"/>
      <c r="K55" s="47"/>
      <c r="L55" s="48"/>
      <c r="M55" s="417"/>
      <c r="N55" s="416"/>
      <c r="O55" s="416"/>
      <c r="P55" s="418"/>
      <c r="Q55" s="88"/>
      <c r="R55" s="87"/>
      <c r="S55" s="131"/>
    </row>
    <row r="56" spans="1:19" x14ac:dyDescent="0.25">
      <c r="B56" s="86">
        <v>3</v>
      </c>
      <c r="C56" s="87" t="s">
        <v>121</v>
      </c>
      <c r="D56" s="87"/>
      <c r="E56" s="82"/>
      <c r="F56" s="47"/>
      <c r="G56" s="47"/>
      <c r="H56" s="47"/>
      <c r="I56" s="47"/>
      <c r="J56" s="58"/>
      <c r="K56" s="47"/>
      <c r="L56" s="48"/>
      <c r="M56" s="417"/>
      <c r="N56" s="416"/>
      <c r="O56" s="416"/>
      <c r="P56" s="418"/>
      <c r="Q56" s="88"/>
      <c r="R56" s="87"/>
      <c r="S56" s="131"/>
    </row>
    <row r="57" spans="1:19" x14ac:dyDescent="0.25">
      <c r="B57" s="86">
        <v>4</v>
      </c>
      <c r="C57" s="87" t="s">
        <v>138</v>
      </c>
      <c r="D57" s="87"/>
      <c r="E57" s="82"/>
      <c r="F57" s="47"/>
      <c r="G57" s="47"/>
      <c r="H57" s="47"/>
      <c r="I57" s="47"/>
      <c r="J57" s="58"/>
      <c r="K57" s="47"/>
      <c r="L57" s="48"/>
      <c r="M57" s="419"/>
      <c r="N57" s="420"/>
      <c r="O57" s="420"/>
      <c r="P57" s="421"/>
      <c r="Q57" s="88"/>
      <c r="R57" s="87"/>
      <c r="S57" s="131"/>
    </row>
    <row r="58" spans="1:19" x14ac:dyDescent="0.25">
      <c r="B58" s="86">
        <v>5</v>
      </c>
      <c r="C58" s="87" t="s">
        <v>139</v>
      </c>
      <c r="D58" s="87"/>
      <c r="E58" s="82"/>
      <c r="F58" s="47"/>
      <c r="G58" s="47"/>
      <c r="H58" s="47"/>
      <c r="I58" s="47"/>
      <c r="J58" s="58"/>
      <c r="K58" s="47"/>
      <c r="L58" s="48"/>
      <c r="M58" s="419"/>
      <c r="N58" s="420"/>
      <c r="O58" s="420"/>
      <c r="P58" s="421"/>
      <c r="Q58" s="88"/>
      <c r="R58" s="87"/>
      <c r="S58" s="131"/>
    </row>
    <row r="59" spans="1:19" x14ac:dyDescent="0.25">
      <c r="B59" s="86"/>
      <c r="C59" s="87"/>
      <c r="D59" s="87"/>
      <c r="E59" s="82"/>
      <c r="F59" s="47"/>
      <c r="G59" s="47"/>
      <c r="H59" s="47"/>
      <c r="I59" s="47"/>
      <c r="J59" s="58"/>
      <c r="K59" s="47"/>
      <c r="L59" s="48"/>
      <c r="M59" s="391"/>
      <c r="N59" s="391"/>
      <c r="O59" s="391"/>
      <c r="P59" s="391"/>
      <c r="Q59" s="88"/>
      <c r="R59" s="87"/>
      <c r="S59" s="114"/>
    </row>
    <row r="60" spans="1:19" ht="15.75" thickBot="1" x14ac:dyDescent="0.3">
      <c r="B60" s="164"/>
      <c r="C60" s="91" t="s">
        <v>118</v>
      </c>
      <c r="D60" s="61"/>
      <c r="E60" s="115"/>
      <c r="F60" s="63"/>
      <c r="G60" s="63"/>
      <c r="H60" s="63"/>
      <c r="I60" s="63"/>
      <c r="J60" s="104"/>
      <c r="K60" s="63"/>
      <c r="L60" s="105"/>
      <c r="M60" s="412">
        <f>SUM(M54:P58)</f>
        <v>0</v>
      </c>
      <c r="N60" s="412"/>
      <c r="O60" s="412"/>
      <c r="P60" s="412"/>
      <c r="Q60" s="92"/>
      <c r="R60" s="115"/>
      <c r="S60" s="132">
        <f>SUM(S54:S58)</f>
        <v>0</v>
      </c>
    </row>
    <row r="61" spans="1:19" x14ac:dyDescent="0.25">
      <c r="B61" s="20"/>
      <c r="C61" s="110"/>
      <c r="D61" s="110"/>
      <c r="E61" s="111"/>
      <c r="F61" s="33"/>
      <c r="G61" s="33"/>
      <c r="H61" s="33"/>
      <c r="I61" s="33"/>
      <c r="J61" s="33"/>
      <c r="K61" s="33"/>
      <c r="L61" s="33"/>
      <c r="M61" s="112"/>
      <c r="N61" s="112"/>
      <c r="O61" s="112"/>
      <c r="P61" s="112"/>
      <c r="Q61" s="111"/>
      <c r="R61" s="111"/>
      <c r="S61" s="111"/>
    </row>
    <row r="62" spans="1:19" x14ac:dyDescent="0.25">
      <c r="A62" s="3"/>
      <c r="B62" s="30" t="s">
        <v>122</v>
      </c>
      <c r="C62" s="30" t="s">
        <v>123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B63" s="31"/>
      <c r="C63" s="31" t="s">
        <v>160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x14ac:dyDescent="0.25">
      <c r="B65" s="31"/>
      <c r="C65" s="31" t="s">
        <v>124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2:19" x14ac:dyDescent="0.25">
      <c r="B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x14ac:dyDescent="0.25">
      <c r="B67" s="30" t="s">
        <v>125</v>
      </c>
      <c r="C67" s="30" t="s">
        <v>126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x14ac:dyDescent="0.25">
      <c r="B68" s="31"/>
      <c r="C68" s="31" t="s">
        <v>230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x14ac:dyDescent="0.25">
      <c r="B69" s="31"/>
      <c r="C69" s="31" t="s">
        <v>127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2:19" x14ac:dyDescent="0.25">
      <c r="B71" s="31"/>
      <c r="C71" s="31" t="s">
        <v>128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2:1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2:19" x14ac:dyDescent="0.25">
      <c r="B73" s="31"/>
      <c r="C73" s="31" t="s">
        <v>129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2:19" x14ac:dyDescent="0.25">
      <c r="B74" s="31"/>
      <c r="C74" s="31" t="s">
        <v>130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x14ac:dyDescent="0.25">
      <c r="B75" s="31"/>
      <c r="C75" s="31" t="s">
        <v>131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x14ac:dyDescent="0.25">
      <c r="B76" s="31"/>
      <c r="C76" s="31" t="s">
        <v>132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82" spans="23:23" x14ac:dyDescent="0.25">
      <c r="W82" s="116"/>
    </row>
    <row r="83" spans="23:23" x14ac:dyDescent="0.25">
      <c r="W83" s="116"/>
    </row>
    <row r="84" spans="23:23" x14ac:dyDescent="0.25">
      <c r="W84" s="116"/>
    </row>
    <row r="85" spans="23:23" x14ac:dyDescent="0.25">
      <c r="W85" s="116"/>
    </row>
    <row r="86" spans="23:23" x14ac:dyDescent="0.25">
      <c r="W86" s="116"/>
    </row>
    <row r="87" spans="23:23" x14ac:dyDescent="0.25">
      <c r="W87" s="117"/>
    </row>
  </sheetData>
  <mergeCells count="111">
    <mergeCell ref="C5:I5"/>
    <mergeCell ref="J5:L5"/>
    <mergeCell ref="M5:P5"/>
    <mergeCell ref="Q5:S5"/>
    <mergeCell ref="M6:P6"/>
    <mergeCell ref="Q6:S6"/>
    <mergeCell ref="B2:S2"/>
    <mergeCell ref="B3:B4"/>
    <mergeCell ref="C3:I4"/>
    <mergeCell ref="J3:L4"/>
    <mergeCell ref="M3:P4"/>
    <mergeCell ref="Q3:S4"/>
    <mergeCell ref="J9:L9"/>
    <mergeCell ref="M9:P9"/>
    <mergeCell ref="Q9:S9"/>
    <mergeCell ref="J10:L10"/>
    <mergeCell ref="M10:P10"/>
    <mergeCell ref="Q10:S10"/>
    <mergeCell ref="J7:L7"/>
    <mergeCell ref="M7:P7"/>
    <mergeCell ref="Q7:S7"/>
    <mergeCell ref="J8:L8"/>
    <mergeCell ref="M8:P8"/>
    <mergeCell ref="Q8:S8"/>
    <mergeCell ref="J13:L13"/>
    <mergeCell ref="M13:P13"/>
    <mergeCell ref="Q13:S13"/>
    <mergeCell ref="J14:L14"/>
    <mergeCell ref="M14:P14"/>
    <mergeCell ref="Q14:S14"/>
    <mergeCell ref="J11:L11"/>
    <mergeCell ref="M11:P11"/>
    <mergeCell ref="Q11:S11"/>
    <mergeCell ref="J12:L12"/>
    <mergeCell ref="M12:P12"/>
    <mergeCell ref="Q12:S12"/>
    <mergeCell ref="J18:L18"/>
    <mergeCell ref="M18:P18"/>
    <mergeCell ref="Q18:S18"/>
    <mergeCell ref="J19:L19"/>
    <mergeCell ref="Q19:S19"/>
    <mergeCell ref="J20:L20"/>
    <mergeCell ref="Q20:S20"/>
    <mergeCell ref="J15:L15"/>
    <mergeCell ref="M15:P15"/>
    <mergeCell ref="Q15:S15"/>
    <mergeCell ref="J16:L16"/>
    <mergeCell ref="Q16:S16"/>
    <mergeCell ref="J17:L17"/>
    <mergeCell ref="M17:P17"/>
    <mergeCell ref="Q17:S17"/>
    <mergeCell ref="B24:S24"/>
    <mergeCell ref="B27:B28"/>
    <mergeCell ref="C27:I28"/>
    <mergeCell ref="J27:L28"/>
    <mergeCell ref="M27:P28"/>
    <mergeCell ref="Q27:S28"/>
    <mergeCell ref="J21:L21"/>
    <mergeCell ref="M21:P21"/>
    <mergeCell ref="Q21:S21"/>
    <mergeCell ref="J22:L22"/>
    <mergeCell ref="M22:P22"/>
    <mergeCell ref="Q22:S22"/>
    <mergeCell ref="M31:P31"/>
    <mergeCell ref="Q31:S31"/>
    <mergeCell ref="Q33:S33"/>
    <mergeCell ref="M34:P34"/>
    <mergeCell ref="Q34:S34"/>
    <mergeCell ref="M35:P35"/>
    <mergeCell ref="Q35:S35"/>
    <mergeCell ref="C29:I29"/>
    <mergeCell ref="J29:L29"/>
    <mergeCell ref="M29:P29"/>
    <mergeCell ref="Q29:S29"/>
    <mergeCell ref="C30:I30"/>
    <mergeCell ref="J30:L30"/>
    <mergeCell ref="C42:I42"/>
    <mergeCell ref="J42:L42"/>
    <mergeCell ref="M42:P42"/>
    <mergeCell ref="Q42:S42"/>
    <mergeCell ref="J43:L43"/>
    <mergeCell ref="M43:P43"/>
    <mergeCell ref="Q43:S43"/>
    <mergeCell ref="B39:S39"/>
    <mergeCell ref="B40:B41"/>
    <mergeCell ref="C40:I41"/>
    <mergeCell ref="J40:L41"/>
    <mergeCell ref="M40:P41"/>
    <mergeCell ref="Q40:S41"/>
    <mergeCell ref="Q51:S52"/>
    <mergeCell ref="C53:I53"/>
    <mergeCell ref="J53:L53"/>
    <mergeCell ref="M53:P53"/>
    <mergeCell ref="Q53:S53"/>
    <mergeCell ref="J44:L44"/>
    <mergeCell ref="J46:L46"/>
    <mergeCell ref="J47:L47"/>
    <mergeCell ref="M48:P48"/>
    <mergeCell ref="Q48:S48"/>
    <mergeCell ref="B50:S50"/>
    <mergeCell ref="M60:P60"/>
    <mergeCell ref="M54:P54"/>
    <mergeCell ref="M55:P55"/>
    <mergeCell ref="M56:P56"/>
    <mergeCell ref="M57:P57"/>
    <mergeCell ref="M58:P58"/>
    <mergeCell ref="M59:P59"/>
    <mergeCell ref="B51:B52"/>
    <mergeCell ref="C51:I52"/>
    <mergeCell ref="J51:L52"/>
    <mergeCell ref="M51:P52"/>
  </mergeCells>
  <pageMargins left="0.7" right="0.7" top="0.75" bottom="0.75" header="0.3" footer="0.3"/>
  <pageSetup paperSize="9" scale="99" orientation="portrait" r:id="rId1"/>
  <rowBreaks count="2" manualBreakCount="2">
    <brk id="36" max="16383" man="1"/>
    <brk id="4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Tahunan sMT2 2021c </vt:lpstr>
      <vt:lpstr>Tahunan sMT2 2021b</vt:lpstr>
      <vt:lpstr>Tahunan sMT2 2022a</vt:lpstr>
      <vt:lpstr>Tahunan tahun 2019a</vt:lpstr>
      <vt:lpstr>Tahunan2019b</vt:lpstr>
      <vt:lpstr>Tahunan 2019c</vt:lpstr>
      <vt:lpstr>Tahunan sMT1 2021a</vt:lpstr>
      <vt:lpstr>Tahunan sMT1 2021b</vt:lpstr>
      <vt:lpstr>Tahunan sMT1 2021c</vt:lpstr>
      <vt:lpstr>Tahunan sMT1 2019 a</vt:lpstr>
      <vt:lpstr>Tahunan sMT1 2019 c</vt:lpstr>
      <vt:lpstr>Tahunan sMT1 2019b </vt:lpstr>
      <vt:lpstr>Sheet4</vt:lpstr>
      <vt:lpstr>Tahunan 2019 a</vt:lpstr>
      <vt:lpstr>Tahunan 2019 b</vt:lpstr>
      <vt:lpstr>Tahunan 2019 c</vt:lpstr>
      <vt:lpstr>April1</vt:lpstr>
      <vt:lpstr>April2</vt:lpstr>
      <vt:lpstr>April3</vt:lpstr>
      <vt:lpstr>Maret1</vt:lpstr>
      <vt:lpstr>Maret2</vt:lpstr>
      <vt:lpstr>Maret3</vt:lpstr>
      <vt:lpstr>Februari 1</vt:lpstr>
      <vt:lpstr>Februari 2</vt:lpstr>
      <vt:lpstr>Februari 3</vt:lpstr>
      <vt:lpstr>Januari 1</vt:lpstr>
      <vt:lpstr>Januari2</vt:lpstr>
      <vt:lpstr>Januari3</vt:lpstr>
      <vt:lpstr>April1!Print_Area</vt:lpstr>
      <vt:lpstr>April2!Print_Area</vt:lpstr>
      <vt:lpstr>April3!Print_Area</vt:lpstr>
      <vt:lpstr>'Februari 1'!Print_Area</vt:lpstr>
      <vt:lpstr>'Februari 2'!Print_Area</vt:lpstr>
      <vt:lpstr>'Februari 3'!Print_Area</vt:lpstr>
      <vt:lpstr>'Januari 1'!Print_Area</vt:lpstr>
      <vt:lpstr>Maret1!Print_Area</vt:lpstr>
      <vt:lpstr>Maret2!Print_Area</vt:lpstr>
      <vt:lpstr>Maret3!Print_Area</vt:lpstr>
      <vt:lpstr>'Tahunan 2019 a'!Print_Area</vt:lpstr>
      <vt:lpstr>'Tahunan 2019 b'!Print_Area</vt:lpstr>
      <vt:lpstr>'Tahunan 2019 c'!Print_Area</vt:lpstr>
      <vt:lpstr>'Tahunan 2019c'!Print_Area</vt:lpstr>
      <vt:lpstr>'Tahunan sMT1 2019 a'!Print_Area</vt:lpstr>
      <vt:lpstr>'Tahunan sMT1 2019 c'!Print_Area</vt:lpstr>
      <vt:lpstr>'Tahunan sMT1 2019b '!Print_Area</vt:lpstr>
      <vt:lpstr>'Tahunan sMT1 2021a'!Print_Area</vt:lpstr>
      <vt:lpstr>'Tahunan sMT1 2021b'!Print_Area</vt:lpstr>
      <vt:lpstr>'Tahunan sMT1 2021c'!Print_Area</vt:lpstr>
      <vt:lpstr>'Tahunan sMT2 2021b'!Print_Area</vt:lpstr>
      <vt:lpstr>'Tahunan sMT2 2021c '!Print_Area</vt:lpstr>
      <vt:lpstr>'Tahunan sMT2 2022a'!Print_Area</vt:lpstr>
      <vt:lpstr>'Tahunan tahun 2019a'!Print_Area</vt:lpstr>
      <vt:lpstr>Tahunan2019b!Print_Area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 W</dc:creator>
  <cp:lastModifiedBy>SEKRE-EFRI</cp:lastModifiedBy>
  <cp:lastPrinted>2021-08-16T08:00:05Z</cp:lastPrinted>
  <dcterms:created xsi:type="dcterms:W3CDTF">2018-01-29T03:22:30Z</dcterms:created>
  <dcterms:modified xsi:type="dcterms:W3CDTF">2022-03-01T09:09:07Z</dcterms:modified>
</cp:coreProperties>
</file>