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8800" windowHeight="12045" activeTab="3"/>
  </bookViews>
  <sheets>
    <sheet name="Manual1" sheetId="4" r:id="rId1"/>
    <sheet name="Manual" sheetId="3" r:id="rId2"/>
    <sheet name="Cetak" sheetId="1" r:id="rId3"/>
    <sheet name="Data" sheetId="2" r:id="rId4"/>
  </sheets>
  <externalReferences>
    <externalReference r:id="rId5"/>
  </externalReferences>
  <definedNames>
    <definedName name="_xlnm.Print_Area" localSheetId="2">Cetak!$A$1:$N$39</definedName>
    <definedName name="_xlnm.Print_Area" localSheetId="1">Manual!$A$1:$N$47</definedName>
    <definedName name="_xlnm.Print_Area" localSheetId="0">Manual1!$A$1:$M$69</definedName>
  </definedNames>
  <calcPr calcId="125725"/>
</workbook>
</file>

<file path=xl/calcChain.xml><?xml version="1.0" encoding="utf-8"?>
<calcChain xmlns="http://schemas.openxmlformats.org/spreadsheetml/2006/main">
  <c r="Y60" i="2"/>
  <c r="O60"/>
  <c r="N60"/>
  <c r="M60"/>
  <c r="L60"/>
  <c r="K60"/>
  <c r="J60"/>
  <c r="I60"/>
  <c r="H60"/>
  <c r="G60"/>
  <c r="F60"/>
  <c r="E60"/>
  <c r="D60"/>
  <c r="C60"/>
  <c r="O59"/>
  <c r="N59"/>
  <c r="M59"/>
  <c r="L59"/>
  <c r="K59"/>
  <c r="J59"/>
  <c r="I59"/>
  <c r="H59"/>
  <c r="G59"/>
  <c r="F59"/>
  <c r="E59"/>
  <c r="D59"/>
  <c r="C59"/>
  <c r="Y58"/>
  <c r="O58"/>
  <c r="N58"/>
  <c r="M58"/>
  <c r="L58"/>
  <c r="K58"/>
  <c r="J58"/>
  <c r="I58"/>
  <c r="H58"/>
  <c r="G58"/>
  <c r="F58"/>
  <c r="E58"/>
  <c r="D58"/>
  <c r="C58"/>
  <c r="Y57"/>
  <c r="O57"/>
  <c r="N57"/>
  <c r="M57"/>
  <c r="L57"/>
  <c r="K57"/>
  <c r="J57"/>
  <c r="I57"/>
  <c r="H57"/>
  <c r="G57"/>
  <c r="F57"/>
  <c r="E57"/>
  <c r="D57"/>
  <c r="C57"/>
  <c r="Y56"/>
  <c r="O56"/>
  <c r="N56"/>
  <c r="M56"/>
  <c r="L56"/>
  <c r="K56"/>
  <c r="J56"/>
  <c r="I56"/>
  <c r="H56"/>
  <c r="G56"/>
  <c r="F56"/>
  <c r="E56"/>
  <c r="D56"/>
  <c r="C56"/>
  <c r="O55"/>
  <c r="N55"/>
  <c r="M55"/>
  <c r="L55"/>
  <c r="K55"/>
  <c r="J55"/>
  <c r="I55"/>
  <c r="H55"/>
  <c r="G55"/>
  <c r="F55"/>
  <c r="E55"/>
  <c r="D55"/>
  <c r="C55"/>
  <c r="O54"/>
  <c r="N54"/>
  <c r="M54"/>
  <c r="L54"/>
  <c r="K54"/>
  <c r="J54"/>
  <c r="I54"/>
  <c r="H54"/>
  <c r="G54"/>
  <c r="F54"/>
  <c r="E54"/>
  <c r="D54"/>
  <c r="C54"/>
  <c r="AB4" i="1"/>
  <c r="C39" s="1"/>
  <c r="AA4"/>
  <c r="B38" s="1"/>
  <c r="Z4"/>
  <c r="C36" s="1"/>
  <c r="Y4"/>
  <c r="B35" s="1"/>
  <c r="X4"/>
  <c r="W4"/>
  <c r="V4"/>
  <c r="U4"/>
  <c r="T4"/>
  <c r="S4"/>
  <c r="R4"/>
  <c r="E6" s="1"/>
  <c r="Q4"/>
  <c r="M4" s="1"/>
  <c r="P4"/>
  <c r="E4" s="1"/>
  <c r="O4"/>
  <c r="E24" i="3"/>
  <c r="AB4"/>
  <c r="AA4"/>
  <c r="Z4"/>
  <c r="Y4"/>
  <c r="Q4"/>
  <c r="O4"/>
  <c r="AB4" i="4"/>
  <c r="AA4"/>
  <c r="Z4"/>
  <c r="Y4"/>
  <c r="Q4"/>
  <c r="O4"/>
  <c r="E22" i="1" l="1"/>
  <c r="G20"/>
  <c r="G16"/>
  <c r="F10"/>
</calcChain>
</file>

<file path=xl/sharedStrings.xml><?xml version="1.0" encoding="utf-8"?>
<sst xmlns="http://schemas.openxmlformats.org/spreadsheetml/2006/main" count="706" uniqueCount="533">
  <si>
    <t xml:space="preserve">Cetak </t>
  </si>
  <si>
    <t>No.</t>
  </si>
  <si>
    <t>Nomor Surat</t>
  </si>
  <si>
    <t>Tanggal Surat</t>
  </si>
  <si>
    <t>Nomor Perkara Banding</t>
  </si>
  <si>
    <t>Tanggal Register</t>
  </si>
  <si>
    <t>Pengadilan TK I</t>
  </si>
  <si>
    <t>Nomor Perkara Tk I.</t>
  </si>
  <si>
    <t>Tanggal Putusan</t>
  </si>
  <si>
    <t>Nomor Surat Pengantar PA</t>
  </si>
  <si>
    <t>Tanggal Surat Pengantar</t>
  </si>
  <si>
    <t>Nama Pembanding</t>
  </si>
  <si>
    <t>Alamat Pembading</t>
  </si>
  <si>
    <t>Nama Terbanding</t>
  </si>
  <si>
    <t>Alamat Terbanding</t>
  </si>
  <si>
    <t>Nomor</t>
  </si>
  <si>
    <t>:</t>
  </si>
  <si>
    <t>W3-A/1108/HK.05/IV/2022</t>
  </si>
  <si>
    <t>Padang, 4 April 2022</t>
  </si>
  <si>
    <t xml:space="preserve">W3-A/0839/HK.05/III/2021 </t>
  </si>
  <si>
    <t>36/Pdt.G/2021/PTA.Pdg</t>
  </si>
  <si>
    <t>Payakumbuh</t>
  </si>
  <si>
    <t>71/Pdt.G/2021/PA.Pyk</t>
  </si>
  <si>
    <t>W3-A5/1130/HK.01/VIII/2021</t>
  </si>
  <si>
    <t>Lamp</t>
  </si>
  <si>
    <t>-</t>
  </si>
  <si>
    <t>Hal</t>
  </si>
  <si>
    <t>Penerimaan dan Registrasi Perkara Banding Nomor  21/Pdt.G/2022/PTA.Pdg</t>
  </si>
  <si>
    <t>Kepada</t>
  </si>
  <si>
    <t>Yth.  Ketua Pengadilan Agama</t>
  </si>
  <si>
    <t>Talu</t>
  </si>
  <si>
    <t>Assalamu'alaikum Wr. Wb.</t>
  </si>
  <si>
    <t xml:space="preserve">      Dengan ini kami beritahukan kepada Saudara bahwa berkas yang dimohonkan banding oleh Saudara :</t>
  </si>
  <si>
    <t>Sabaruddin bin Muhammad Yatim, sebagai Pembanding</t>
  </si>
  <si>
    <t>Melawan</t>
  </si>
  <si>
    <t>Masni Binti Muhammad Yatim sebagai Terbanding I</t>
  </si>
  <si>
    <t>Asmawati Binti Muhammad Yatim sebagai Terbanding II</t>
  </si>
  <si>
    <t>Ratna Wilis Binti Muhammad Yatim sebagai Terbanding III</t>
  </si>
  <si>
    <t>Yurmailisna Binti Dasih sebagai Terbanding IV</t>
  </si>
  <si>
    <t>Ali Yurisman Bin Ali Amran sebagai Terbanding V</t>
  </si>
  <si>
    <t>Rika Esa Fitri Binti Ali Amran sebagai Terbanding VI</t>
  </si>
  <si>
    <t>Ova Binti Ali Amran sebagai Terbanding VII</t>
  </si>
  <si>
    <t>Yeni Fitri sebagai Terbanding VIII</t>
  </si>
  <si>
    <t>Farida Ningsih sebagai Terbanding IX</t>
  </si>
  <si>
    <t>Terhadap Putusan Pengadilan Agama Talu Nomor 598/Pdt.G/2021/PA TALU tanggal 22 Februari 2022 yang Saudara kirimkan dengan surat pengantar Nomor  W3-A14/623/Hk.05/III/2022 tanggal 31 Maret 2022 telah kami terima dan telah didaftarkan dalam Buku Register banding Pengadilan Tinggi Agama Padang, nomor 21/Pdt.G/2022/PTA.Pdg tanggal 4 April 2022</t>
  </si>
  <si>
    <t>Demikian disampaikan untuk dimaklumi sebagaimana mestinya</t>
  </si>
  <si>
    <t>Wassalam</t>
  </si>
  <si>
    <t>PANITERA,</t>
  </si>
  <si>
    <t>Drs. Abd Khalik, S.H., M.H.</t>
  </si>
  <si>
    <t>Tembusan</t>
  </si>
  <si>
    <t xml:space="preserve">1. </t>
  </si>
  <si>
    <t>Sabaruddin bin Muhammad Yatim</t>
  </si>
  <si>
    <t xml:space="preserve">Tempat Tinggal  di GG Alangwis Nomor 97 RT 002 RW 003 Desa Balai Makam Kecamatan Mandau Kabupaten Bengkalis Provinsi Riau </t>
  </si>
  <si>
    <t>2.</t>
  </si>
  <si>
    <t>Masni Binti Muhammad Yatim</t>
  </si>
  <si>
    <t xml:space="preserve">Tempat tinggal di Dusun Batang Tian Jorong Pasaman Baru Nagari Lingkuang Aua Kecamatan Pasaman Kabupaten Pasaman Barat </t>
  </si>
  <si>
    <t xml:space="preserve">3. </t>
  </si>
  <si>
    <t>Asmawati Binti Muhammad Yatim</t>
  </si>
  <si>
    <t>Tempat tinggal di Perumahan Pasaman Permai Jorong Pasaman Baru Nagari Lingkuang Aua Kecamatan Pasaman Kabupaten Pasaman Barat</t>
  </si>
  <si>
    <t>4.</t>
  </si>
  <si>
    <t>Ratna Wilis Binti Muhammad Yatim</t>
  </si>
  <si>
    <t xml:space="preserve">Tempat Tinggal  di Batang Tian Jorong Pasaman Baru Nagari Lingkuang Aua Kecamatan Pasaman Kabupaten Pasaman Barat </t>
  </si>
  <si>
    <t>5.</t>
  </si>
  <si>
    <t>Yurmailisna Binti Dasih</t>
  </si>
  <si>
    <t xml:space="preserve">Tempat Tinggal  di Jorong Pasaman Baru Nagari Lingkuang Aua Kecamatan Pasaman Kabupaten Pasaman Barat </t>
  </si>
  <si>
    <t>6.</t>
  </si>
  <si>
    <t>Ali Yurisman Bin Ali Amran</t>
  </si>
  <si>
    <t xml:space="preserve">Tempat Tinggal  di Bancah Talang Jorong Batang Linkin Nagari Aia Gadang Kecamatan Pasaman Kabupaten Pasaman Barat </t>
  </si>
  <si>
    <t>7.</t>
  </si>
  <si>
    <t>Rika Esa Fitri Binti Ali Amran</t>
  </si>
  <si>
    <t>Tempat Tinggal  di Depan Satlantas Polres Pasaman Barat Jorong Pasaman Baru Nagari Lingkuang Aua Kecamatan Pasaman Kabupaten Pasaman Barat</t>
  </si>
  <si>
    <t>8.</t>
  </si>
  <si>
    <t>Ova Binti Ali Amran</t>
  </si>
  <si>
    <t xml:space="preserve">Tempat Tinggal  di Depan Satlantas Polres Pasaman Barat Jorong Pasaman Baru Nagari Lingkuang Aua Kecamatan Pasaman Kabupaten Pasaman Barat </t>
  </si>
  <si>
    <t>9.</t>
  </si>
  <si>
    <t>Yeni Fitri</t>
  </si>
  <si>
    <t>10.</t>
  </si>
  <si>
    <t>Farida Ningsih</t>
  </si>
  <si>
    <t xml:space="preserve">W3-A/2222/HK.05/VIII/2021 </t>
  </si>
  <si>
    <t>Padang, 12 Agustus 2021</t>
  </si>
  <si>
    <t>Penerimaan dan Registrasi Perkara Banding Nomor  36/Pdt.G/2021/PTA.Pdg</t>
  </si>
  <si>
    <t>Arnilen binti Arsiatul Latif sebagai Pembanding</t>
  </si>
  <si>
    <t>`</t>
  </si>
  <si>
    <t>Argantos bin Arsiatul Latif sebagai Terbanding I</t>
  </si>
  <si>
    <t>Arnija Pursia binti Arsiatul Latif sebagai Terbanding II</t>
  </si>
  <si>
    <t>Arison bin Arsiatul Latif sebagai Terbanding III</t>
  </si>
  <si>
    <t>Plh. PANITERA,</t>
  </si>
  <si>
    <t>DAMRIS, S.H.</t>
  </si>
  <si>
    <t>1. Arnilen binti Arsiatul Latif</t>
  </si>
  <si>
    <t>Tempat Tinggal di Jalan Soekarno Hatta RT.001 RW.003 Nomor 182, Kelurahan Bulukan Balai Kandi, Kec. Payakumbuh Barat, Kota Payakumbuh</t>
  </si>
  <si>
    <t xml:space="preserve">2. Argantos bin Arsiatul Latif </t>
  </si>
  <si>
    <t>Tempat tinggal di Kampung Singgalang Blok A1 Nomor 20 RT 001 RW 004, Kel. Batang Kabung, Kec.Koto Tangah, Kota Padang</t>
  </si>
  <si>
    <t>3. Arnija Pursia binti Arsiatul Latif</t>
  </si>
  <si>
    <t>Tempat tinggal di Jalan Puri Indah Perum Sudirman Indah RT 002 RW 001, Kel. Simpang Tiga, Kec. Bukit Raya, Kota Pekanbaru, Prov. Riau</t>
  </si>
  <si>
    <t>4. Arison bin Arsiatul Latif</t>
  </si>
  <si>
    <t>Tempat tinggal di Jalan Diponegoro RT.002 RW.001, Kel. Kubu Gadang, kec. Payakumbuh Barat, Kota Payakumbuh.</t>
  </si>
  <si>
    <t>Dengan ini kami beritahukan kepada Saudara bahwa berkas yang dimohonkan banding oleh Saudara :</t>
  </si>
  <si>
    <t>Nomor Perkara</t>
  </si>
  <si>
    <t>Kode Perkara</t>
  </si>
  <si>
    <t>Nama Majelis Hakim</t>
  </si>
  <si>
    <t>Nama Panitera/PP</t>
  </si>
  <si>
    <t>Tanggal</t>
  </si>
  <si>
    <t>Penerimaan</t>
  </si>
  <si>
    <t>PMH</t>
  </si>
  <si>
    <t>Sidang Pertama</t>
  </si>
  <si>
    <t>Diputus</t>
  </si>
  <si>
    <t>Tanggal Terima</t>
  </si>
  <si>
    <t>W3-A/0200/HK.05/I/2021</t>
  </si>
  <si>
    <t>1/Pdt.G/2021/PTA.Pdg</t>
  </si>
  <si>
    <t>Painan</t>
  </si>
  <si>
    <t>0291/Pdt.G/2020/PA.Pn</t>
  </si>
  <si>
    <t>W3-A12/728/HK.05/XII/2020</t>
  </si>
  <si>
    <t>Harisman Teja bin Tegar Ennur</t>
  </si>
  <si>
    <t xml:space="preserve">Jalan Ki Hajar Dewantra Nomor 39 (dekat SMAN 01 Solok), RT/RW 001/001 Kelurahan Tanah Garam, Kecamatan Lubuk Sikarah, Kota Solok </t>
  </si>
  <si>
    <t>Misri Yenti binti Maisar</t>
  </si>
  <si>
    <t xml:space="preserve">Kampung Kapencong, Nagari Kapelgam Koto Berapak, Kecamatan Bayang, Kabupaten Pesisir Selatan </t>
  </si>
  <si>
    <t>Cerai Gugat</t>
  </si>
  <si>
    <t>Hakim Ketua :Drs. H. Khairuddin, S.H., M.H., Hakim Anggota :Drs. H. Zainal Arifin, M.H, Hakim Anggota :Dr. Drs. H. IDRIS ISMAIL, S.H., M.H.I.</t>
  </si>
  <si>
    <t>Drs. SYAIFUL ASHAR, S.H.</t>
  </si>
  <si>
    <t xml:space="preserve">W3-A/0201/HK.05/I/2021 </t>
  </si>
  <si>
    <t>2/Pdt.G/2021/PTA.Pdg</t>
  </si>
  <si>
    <t>Batusangkar</t>
  </si>
  <si>
    <t>471/Pdt.G/2020/PA.Bsk</t>
  </si>
  <si>
    <t>W3-A3/1925/HK.05/XII/2020</t>
  </si>
  <si>
    <t>Zulfa Gusteti Binti Syahrial</t>
  </si>
  <si>
    <t xml:space="preserve">Jorong Badinah Murni Nagari Minang Kabau Kecamatan Sungayang Kabupaten Tanah Datar </t>
  </si>
  <si>
    <t>Viki Eka Saputra Bin Zepri</t>
  </si>
  <si>
    <t>Jorong Balai Janggo Nagari Pagaruyung Kecamatan Tanjung Emas Kabupaten Tanah Datar</t>
  </si>
  <si>
    <t>Cerai Talak</t>
  </si>
  <si>
    <t>Hakim Ketua :Drs. RIDWAN ALIMUNIR, S.H., M.H., Hakim Anggota :Drs. BAHRUL AMZAH, M.H., Hakim Anggota :Drs. H. SYAFRI AMRUL, M.H.I.</t>
  </si>
  <si>
    <t>Drs. HAMZAH</t>
  </si>
  <si>
    <t xml:space="preserve">W3-A/0202/HK.05/I/2021 </t>
  </si>
  <si>
    <t>3/Pdt.G/2021/PTA.Pdg</t>
  </si>
  <si>
    <t>178/Pdt.G/2020/PA.Pyk</t>
  </si>
  <si>
    <t>W3-A5/1329/HK.01/XII/2020</t>
  </si>
  <si>
    <t>Noviandri bin Djamain</t>
  </si>
  <si>
    <t>Jl. Hasanudin RT 002 RW 002, Kelurahan Ibuah, Kecamatan Payakumbuh Barat, Kota Payakumbuh Provinsi Sumatera Barat</t>
  </si>
  <si>
    <t>Prisilla Kartika Sari binti Djoni Basir</t>
  </si>
  <si>
    <t>Jl. Hasanudin RT 002 RW 002, Kelurahan Ibuah, Kecamatan Payakumbuh Barat, Kota Payakumbuh, Provinsi Sumatera Barat</t>
  </si>
  <si>
    <t>Hakim Ketua :Drs. H. Zainal Arifin, M.H, Hakim Anggota :Drs. H. SYAFRI AMRUL, M.H.I., Hakim Anggota :Drs. BAHRUL AMZAH, M.H.</t>
  </si>
  <si>
    <t>ENJER SADES, S.H.</t>
  </si>
  <si>
    <t>W3-A/0203/HK.05/I/2021</t>
  </si>
  <si>
    <t>4/Pdt.G/2021/PTA.Pdg</t>
  </si>
  <si>
    <t>Bukittinggi</t>
  </si>
  <si>
    <t>528/Pdt.G/2020/PA.Bkt</t>
  </si>
  <si>
    <t>W3-A4/2438/HK.05/XII/2020</t>
  </si>
  <si>
    <t>Drs. Maswardi bin Mukhtar Malin Mudo</t>
  </si>
  <si>
    <t xml:space="preserve">Jl. Lingkar By Pass, RT/RW 006/002, Kelurahan Kubu Gulai Bancah, Kecamatan Mandiangin Koto Selayan, Kota Bukittinggi </t>
  </si>
  <si>
    <t>Refrita binti Umar St. Sati</t>
  </si>
  <si>
    <t xml:space="preserve">Jorong Surau Kamba, Kenagarian Ampang Gadang, Kecamatan Ampek Angkek, Kabupaten Agam </t>
  </si>
  <si>
    <t>Hakim Ketua :Dr. Drs. H. IDRIS ISMAIL, S.H., M.H.I., Hakim Anggota :Drs. RIDWAN ALIMUNIR, S.H., M.H., Hakim Anggota :Drs. BAHRUL AMZAH, M.H.</t>
  </si>
  <si>
    <t>Drs. H. Yusnedi</t>
  </si>
  <si>
    <t xml:space="preserve">W3-A/0204/HK.05/I/2021 </t>
  </si>
  <si>
    <t>5/Pdt.G/2021/PTA.Pdg</t>
  </si>
  <si>
    <t>Padang Panjang</t>
  </si>
  <si>
    <t>284/Pdt.G/2020/PA.PP</t>
  </si>
  <si>
    <t>W3-A8/204/HK.05/I/2021</t>
  </si>
  <si>
    <t>Yannuri bin Bulan</t>
  </si>
  <si>
    <t>Jorong Jambak, Nagari Bunga Tanjung, Kecamatan Batipuh, Kabupaten Tanah Datar, Provinsi Sumatera Barat</t>
  </si>
  <si>
    <t>Nurlaili binti Saliah</t>
  </si>
  <si>
    <t xml:space="preserve">Jorong Jambak, Nagari Bunga Tanjung, Kecamatan Batipuh, Kabupaten Tanah Datar, Provinsi Sumatera Barat </t>
  </si>
  <si>
    <t>Hakim Ketua :Dra. Hj. Husni Syam, Hakim Anggota :Drs. H. SYAFRI AMRUL, M.H.I., Hakim Anggota :Drs. BAHRUL AMZAH, M.H.</t>
  </si>
  <si>
    <t>FAIZAL ROZA, S.H.</t>
  </si>
  <si>
    <t xml:space="preserve">W3-A/0205/HK.05/I/2021 </t>
  </si>
  <si>
    <t>6/Pdt.G/2021/PTA.Pdg</t>
  </si>
  <si>
    <t>440/Pdt.G/2020/PA TALU</t>
  </si>
  <si>
    <t>W3-A14/161/HK.05/I/2020</t>
  </si>
  <si>
    <t>ADIATRA Bin MISLAN</t>
  </si>
  <si>
    <t>Jalan Sentosa No 49 Lorong Bahagia Kecamatan Johan   Pahlawan Desa Seuneubok, Maulaboh Aceh Barat, Seuneubok, Johan Pahlawan, Kab. Aceh Barat, Aceh</t>
  </si>
  <si>
    <t>ZAKIAH Binti NIZAR</t>
  </si>
  <si>
    <t>Komplek Perumahan Pasaman indah Kampung Cubadak              Nagari Lingkuang Aua Kecamatan Pasaman Kabupaten   Pasaman Barat Provinsi Sumatera Barat</t>
  </si>
  <si>
    <t>Hakim Ketua :Dr. Abd. HAKIM, M.H.I., Hakim Anggota :Drs. RIDWAN ALIMUNIR, S.H., M.H., Hakim Anggota :Drs. H. SYAFRI AMRUL, M.H.I.</t>
  </si>
  <si>
    <t>Nora Oktavia, S.H.</t>
  </si>
  <si>
    <t xml:space="preserve">W3-A/0206/HK.05/I/2021
</t>
  </si>
  <si>
    <t>7/Pdt.G/2021/PTA.Pdg</t>
  </si>
  <si>
    <t>Padang</t>
  </si>
  <si>
    <t>648/Pdt.G/2020/PA.Pdg</t>
  </si>
  <si>
    <t>W3-A1/242/HK.05/I/2021</t>
  </si>
  <si>
    <t>Sri Rizki Safitri, SE binti Herman. ST</t>
  </si>
  <si>
    <t>Jl. Parak Kopi No. 21 RT.004 RW.014 Kelurahan Alai Parak Kopi kecamatan Padang Utara Kota Padang Provinsi Sumatera Barat</t>
  </si>
  <si>
    <t>Riko Suhairi bin Syafri Syukur</t>
  </si>
  <si>
    <t>Jl. Bandar Olo V No. 05 RT. 001 RW. 004 Kelurahan Olo Kecamatan Padang Barat Kota Padang Provinsi Sumatera Barat</t>
  </si>
  <si>
    <t>Hakim Ketua :Drs. RIDWAN ALIMUNIR, S.H., M.H., Hakim Anggota :Drs. H. SYAFRI AMRUL, M.H.I., Hakim Anggota :Drs. BAHRUL AMZAH, M.H.</t>
  </si>
  <si>
    <t>Drs. APRIZAL</t>
  </si>
  <si>
    <t xml:space="preserve">W3-A/0207/HK.05/I/2021 </t>
  </si>
  <si>
    <t>8/Pdt.G/2021/PTA.Pdg</t>
  </si>
  <si>
    <t>Koto Baru</t>
  </si>
  <si>
    <t>453/Pdt.G/2020/PA.KBr</t>
  </si>
  <si>
    <t>W3-A11/156/HK.05/I/2020</t>
  </si>
  <si>
    <t>Afridonal bin Arifin</t>
  </si>
  <si>
    <t>Jalan Telaga Biruhun RT 02 RW 05 Kelurahan Simpang Rumbio, Kacamatan Lubuk Sikarah, Kota Solok, Propinsi Sumatera Barat.</t>
  </si>
  <si>
    <t>Darmilis binti Duin</t>
  </si>
  <si>
    <t>Jorong Pakan Jum’at, Nagari Jawi-Jawi, Kacamatan Gunung Talang Kabupaten Solok Propinsi Sumatera Barat.</t>
  </si>
  <si>
    <t>Drs. Daryamurni</t>
  </si>
  <si>
    <t>9/Pdt.G/2021/PTA.Pdg</t>
  </si>
  <si>
    <t>689/Pdt.G/2020/PA.Bsk</t>
  </si>
  <si>
    <t>W3-A3/320/HK.05/I/2021</t>
  </si>
  <si>
    <t>Hj. Alifah, SH.</t>
  </si>
  <si>
    <t xml:space="preserve">W3-A/0369/HK.05/II/2021 </t>
  </si>
  <si>
    <t>10/Pdt.G/2021/PTA.Pdg</t>
  </si>
  <si>
    <t>438/Pdt.G/2020/PA.Bkt</t>
  </si>
  <si>
    <t>W3-A4/485/HK.05/I/2021</t>
  </si>
  <si>
    <t>Kasman bin Amir</t>
  </si>
  <si>
    <t xml:space="preserve"> Toko Nila Busana Jl. Sukaramai No. 57 Simpang Padang, Kelurahan Duri Barat, Kecamatan Mandau, Kabupaten Bengkalis</t>
  </si>
  <si>
    <t xml:space="preserve"> Nilawati binti Rusli Tanjung</t>
  </si>
  <si>
    <t>Komplek Lambah Permai Jorong Lambah Tangah, Kenagarian Lambah, Kecamatan Ampek Angkek, Kabupaten Agam.</t>
  </si>
  <si>
    <t>Rahmita, S.Ag.</t>
  </si>
  <si>
    <t xml:space="preserve">W3-A/0424/HK.05/II/2021 </t>
  </si>
  <si>
    <t>11/Pdt.G/2021/PTA.Pdg</t>
  </si>
  <si>
    <t>268/Pdt.G/2020/PA.Pyk</t>
  </si>
  <si>
    <t>W3-A5/406/HK.01/II/2021</t>
  </si>
  <si>
    <t>Maidil Putra bin Djabir</t>
  </si>
  <si>
    <t>Sungai Durian  RT/RW 002/003, kelurahan Sungai Durian, kecamatan Lamposi Tigo Nagari</t>
  </si>
  <si>
    <t>Milda Yersi binti Afrizal</t>
  </si>
  <si>
    <t>Harta Bersama</t>
  </si>
  <si>
    <t>Muhammad Rafki, S.H.</t>
  </si>
  <si>
    <t>W3-A/0457/HK.05/II/2021</t>
  </si>
  <si>
    <t>12/Pdt.G/2021/PTA.Pdg</t>
  </si>
  <si>
    <t>0493/Pdt.G/2020/PA.Pn</t>
  </si>
  <si>
    <t>W3-A12/284/HK.05/II/2021</t>
  </si>
  <si>
    <t xml:space="preserve"> Edy Ardiansyah bin Abas Rasyid</t>
  </si>
  <si>
    <t>Kampung Lasuang Aia, Koto Nan IV, Nagari Pelangai, Kec.Ranah Pesisir, Kab. Pesisir Selatan</t>
  </si>
  <si>
    <t xml:space="preserve"> Erlin Suarnida binti Jasir</t>
  </si>
  <si>
    <t>Damris, S.H</t>
  </si>
  <si>
    <t>W3-A/0564/HK.05/II/2021</t>
  </si>
  <si>
    <t>13/Pdt.G/2021/PTA.Pdg</t>
  </si>
  <si>
    <t>455/Pdt.G/2020/PA TALU</t>
  </si>
  <si>
    <t>W3-A14/525/HK.05/II/2021</t>
  </si>
  <si>
    <t xml:space="preserve"> Edwin Kumara Siregar Bin Amirudin Siregar</t>
  </si>
  <si>
    <t>Jorong Air Talang, Nagari Batahan, Kecamatan Ranah Batahan, Kabupaten Pasaman Barat.</t>
  </si>
  <si>
    <t>Hadana Binti Azwar</t>
  </si>
  <si>
    <t>Jorong Rao-Rao, Nagari Batahan, Kecamatan Ranah Batahan, Kabupaten Pasaman Barat.</t>
  </si>
  <si>
    <t>Kelalaian Atas Kewajiban Suami / Istri</t>
  </si>
  <si>
    <t>SUJARWO, S.H.</t>
  </si>
  <si>
    <t xml:space="preserve">W3-A/0597/HK.05/II/2021 </t>
  </si>
  <si>
    <t>14/Pdt.G/2021/PTA.Pdg</t>
  </si>
  <si>
    <t>1012/Pdt.G/2020/PA.Pdg</t>
  </si>
  <si>
    <t>W3-A1/559/HK.05/II/2021</t>
  </si>
  <si>
    <t>Yuriswan bin M. Yusuf</t>
  </si>
  <si>
    <t>Perumahan Puri One Garina Blok B No.01 Sungai Bangek, kelurahan Balai Gadang, Kecamatan Koto Tangah, Kota Padang</t>
  </si>
  <si>
    <t>Reni Yulia binti Dasmir Ilyas</t>
  </si>
  <si>
    <t>Perumahan Gerry Permai Blok F No.30 Padang Sarai Rt.002 Rw.006, kelurahan Padang Sarai , kecamatan Koto Tangah, Kota Padang</t>
  </si>
  <si>
    <t>Hakim Ketua :Drs. H. Zainal Arifin, M.H, Hakim Anggota :Dra. Hj. Husni Syam, Hakim Anggota :Drs. BAHRUL AMZAH, M.H.</t>
  </si>
  <si>
    <t xml:space="preserve">W3-A/0648/HK.05/III/2021 </t>
  </si>
  <si>
    <t>15/Pdt.G/2021/PTA.Pdg</t>
  </si>
  <si>
    <t>604/Pdt.G/2020/PA.Bkt</t>
  </si>
  <si>
    <t xml:space="preserve">W3-A/0667/HK.05/III/2021 </t>
  </si>
  <si>
    <t>16/Pdt.G/2021/PTA.Pdg</t>
  </si>
  <si>
    <t>0421/Pdt.G/2020/PA.Pn</t>
  </si>
  <si>
    <t>W3-A12/388/HK.05/III/2021</t>
  </si>
  <si>
    <t>17/Pdt.G/2021/PTA.Pdg</t>
  </si>
  <si>
    <t>18/Pdt.G/2021/PTA.Pdg</t>
  </si>
  <si>
    <t>19/Pdt.G/2021/PTA.Pdg</t>
  </si>
  <si>
    <t>Maninjau</t>
  </si>
  <si>
    <t>11/Pdt.G/2021/PA.Min</t>
  </si>
  <si>
    <t>W3-A15/516/HK.05/III/2021</t>
  </si>
  <si>
    <t>Erlina binti Nasir</t>
  </si>
  <si>
    <t>Jorong Galadua, Kenagarian Koto Tuo, Kecamatan IV Koto, Kabupaten Agam</t>
  </si>
  <si>
    <t>Mohammad Firdaus bin Adnan Muhammad</t>
  </si>
  <si>
    <t>Jorong Koto, Kanagarian Simalanggang, Kecamatan Payakumbuh, Kab. Lima Puluh Kota</t>
  </si>
  <si>
    <t xml:space="preserve">W3-A/2223/HK.05/VIII/2021 </t>
  </si>
  <si>
    <t>37/Pdt.G/2021/PTA.Pdg</t>
  </si>
  <si>
    <t>485/Pdt.G/2021/PA.Pdg</t>
  </si>
  <si>
    <t>W3-A1/2132/HK.05/VIII/2021</t>
  </si>
  <si>
    <t>Asni Rosnani binti Thaharudin</t>
  </si>
  <si>
    <t>Jalan Tonggak Lampu Gadang, Nomor 357-B, RT.002, RW 005, Kel. Rawang, Kec. Padang Selatan, Kota Padang.</t>
  </si>
  <si>
    <t>Yunizet bin M. Zein</t>
  </si>
  <si>
    <t>Jalan Ampang Karang Gantiang, Nomor 52, RT.002, RW.005, kelurahan Ampang, Kecamatan Kuranji, Kota Padang</t>
  </si>
  <si>
    <t>38/Pdt.G/2021/PTA.Pdg</t>
  </si>
  <si>
    <t>39/Pdt.G/2021/PTA.Pdg</t>
  </si>
  <si>
    <t xml:space="preserve">W3-A/2492/HK.05/IX/2021
</t>
  </si>
  <si>
    <t>40/Pdt.G/2021/PTA.Pdg</t>
  </si>
  <si>
    <t>426/Pdt.G/2021/PA.Bkt</t>
  </si>
  <si>
    <t>W3-A4/2142/HK.05/IX/2021</t>
  </si>
  <si>
    <t>Jhonson bin A. Kari Sati</t>
  </si>
  <si>
    <t>Bukit Lurah Jorong PSB, Kanagarian Gaduik, Kecamatan Tilatang Kamang, Kab. Agama</t>
  </si>
  <si>
    <t>Marsilia Grenata binti Juswar St. Mudo</t>
  </si>
  <si>
    <t>\W3-A/2652/HK.05/X/2021</t>
  </si>
  <si>
    <t>42/Pdt.G/2021/PTA.Pdg</t>
  </si>
  <si>
    <t>Lubuk Sikaping</t>
  </si>
  <si>
    <t>189/Pdt.G/2021/PA.Lbs</t>
  </si>
  <si>
    <t>W3-A13/1138/HK.05/IX/2021</t>
  </si>
  <si>
    <t>Gusmardi Bin Siun</t>
  </si>
  <si>
    <t>Korong Gadang RT.001/RW.002, kelurahan Korong Gadang, Kecamatan Kuranji, Kota Padang.</t>
  </si>
  <si>
    <t>Tuti Marlina, S.Pd Binti Maksum</t>
  </si>
  <si>
    <t>Kubu Langsat, Jorong Makmur, Kelurahan Padang Gelugur, Kecamatan Padang Gelugur, Kabupaten Pasaman.</t>
  </si>
  <si>
    <t>W3-A/3018/HK.05/XI/2021</t>
  </si>
  <si>
    <t>46/Pdt.G/2021/PTA.Pdg</t>
  </si>
  <si>
    <t>270/Pdt.G/2021/PA.Lbs</t>
  </si>
  <si>
    <t>W3-A13/1239/Hk.05/XI/2021</t>
  </si>
  <si>
    <t>R.A VITRIA PAWITRASARI, SS, M.Pc Binti BOB SUBIJANTORO</t>
  </si>
  <si>
    <t>Rumah Dinas Kapolres Jalan Lintas Barat Sumatera No. 58 Pauh, Lubuk Sikaping, Sumatera Barat</t>
  </si>
  <si>
    <t xml:space="preserve"> DEDI NUR ANDRIANSYAH, SIK Bin AHMAD SYAFII</t>
  </si>
  <si>
    <t>W3-A/3019/HK.05/XI/2021</t>
  </si>
  <si>
    <t>47/Pdt.G/2021/PTA.Pdg</t>
  </si>
  <si>
    <t>Solok</t>
  </si>
  <si>
    <t>302/Pdt.G/2021/PA.Slk</t>
  </si>
  <si>
    <t>W3.A-7/1122/HK.05/XI/2021</t>
  </si>
  <si>
    <t xml:space="preserve"> Bakhrizal bin Tazar</t>
  </si>
  <si>
    <t>Jorong Gando, Nagari Gaung, Kecamatan Kubung, Kabupaten Solok.</t>
  </si>
  <si>
    <t>Desi Putri binti Safri</t>
  </si>
  <si>
    <t>Banda Simpang Tigo, Jorong Kasiak, Nagari Koto Sani, Kecamatan X Koto, Singkarang, Kabupaten Solok</t>
  </si>
  <si>
    <t xml:space="preserve">W3-A/3184/HK.05/XII/2021 </t>
  </si>
  <si>
    <t>49/Pdt.G/2021/PTA.Pdg</t>
  </si>
  <si>
    <t>509/Pdt.G/2021/PA.KBr</t>
  </si>
  <si>
    <t>W3-A11/1806/HK.05/XII/2021</t>
  </si>
  <si>
    <t>Rais Timbang</t>
  </si>
  <si>
    <t>Banda Rabuk Jorong Bawah Duku, Nagari Koto Baru, Kecamatan Kubung, Kabupaten Solok</t>
  </si>
  <si>
    <t>Mimi Suarti</t>
  </si>
  <si>
    <t>Simpang Sentral Jorong Sawah Sudut, Nagari Selayo, Kecamatan Kubung, Kabupaten Solok</t>
  </si>
  <si>
    <t>W3-A/3185/HK.05/XII/2021</t>
  </si>
  <si>
    <t>50/Pdt.G/2021/PTA.Pdg</t>
  </si>
  <si>
    <t>510/Pdt.G/2021/PA.TALU</t>
  </si>
  <si>
    <t>W3-A14/2250/HK.05/XII/2021</t>
  </si>
  <si>
    <t>Ekarnita binti Abu Samah</t>
  </si>
  <si>
    <t>Jl. Lintas Sudirman di sebelah jangkar motor jambak, Jorong Jambak, Nagari Lingkuang Aua, Kecamatan Pasaman, Kabupaten Pasaman Barat.</t>
  </si>
  <si>
    <t>Defri Kurniawan bin Ir. Pani</t>
  </si>
  <si>
    <t>Perumahan Nuansa Ventura Blok C No. 5, Jorong Simpang Ampek, Nagari Lingkuang Alua, Kecamatan Pasaman, Kabupaten Pasaman Barat.</t>
  </si>
  <si>
    <t xml:space="preserve">W3-A/3231/HK.05/XII/2021 </t>
  </si>
  <si>
    <t>51/Pdt.G/2021/PTA.Pdg</t>
  </si>
  <si>
    <t>1056/Pdt.G/2021/PA.Pdg</t>
  </si>
  <si>
    <t>W3-A1/2758/Hk.05/XII/2021</t>
  </si>
  <si>
    <t>TAUFAN HIDAYAT</t>
  </si>
  <si>
    <t xml:space="preserve">Pasar Baru Rt.002/Rw.001 Kel. Cupak Tangah Kec. Pauh Kota Padang, Kel. Cupak Tangah, Pauh, Kota Padang, Sumatera Barat </t>
  </si>
  <si>
    <t>NOVIA ROSA</t>
  </si>
  <si>
    <t xml:space="preserve">Jl. Insinyur Juanda No. 1 B Kel. Rimbo Kaluang Kec. Padang Barat, Kel. Rimbo Kaluang, Padang Barat, Kota Padang, Sumatera Barat </t>
  </si>
  <si>
    <t>W3-A/3335/HK.05/XII/2021</t>
  </si>
  <si>
    <t>53/Pdt.G/2021/PTA.Pdg</t>
  </si>
  <si>
    <t>277/Pdt.G/2021/PA.PP</t>
  </si>
  <si>
    <t>W3-A8/1815/HK.05/12/2021</t>
  </si>
  <si>
    <t xml:space="preserve"> Anwar Sadat bin Syamsir</t>
  </si>
  <si>
    <t>Jorong Koto Tuo, Kenagarian Panyalaian, Kecamatan X Koto, Kabupaten Tanah Datar</t>
  </si>
  <si>
    <t>Nurul Husna binti Muchlis</t>
  </si>
  <si>
    <t>Jorong Kubang Rajo, Kenagarian Lima Kaum, Kecamatan Lima Kaum, Kabupaten Tanah Datar, Provinsi Sumatera Barat.</t>
  </si>
  <si>
    <t xml:space="preserve">
W3-A/3336/HK.05/XII/2021
</t>
  </si>
  <si>
    <t>54/Pdt.G/2021/PTA.Pdg</t>
  </si>
  <si>
    <t>275/Pdt.G/2021/PA.PP</t>
  </si>
  <si>
    <t xml:space="preserve">W3-A8/1814/HK.05/12/2021 </t>
  </si>
  <si>
    <t>Rangga Gautama bin Yante Agusta</t>
  </si>
  <si>
    <t xml:space="preserve">JL.Proklamasi No.158, RT.1, RW 2, Kelurahan VI Suku, Kecamatan Lubuk Sikarah, Kota Solok, Provinsi Sumatera Barat. </t>
  </si>
  <si>
    <t>Suci Dwi Putri Apriliani binti Arifin Rajalin</t>
  </si>
  <si>
    <t>Jl. Abdul Hamid Hakim No.2, RT.3, Kelurahan Pasar Usang, Kecamatan Padang Panjang Barat, Kota Padang Panjang, Provinsi Sumatera Barat</t>
  </si>
  <si>
    <t xml:space="preserve">W3-A/0278/HK.05/I/2022 </t>
  </si>
  <si>
    <t>2/Pdt.G/2022/PTA.Pdg</t>
  </si>
  <si>
    <t>591/Pdt.G/2021/PA.Pn</t>
  </si>
  <si>
    <t>W3-A12/185/HK.05/I/2022</t>
  </si>
  <si>
    <t>Rofianto bin Syamsir</t>
  </si>
  <si>
    <t>Jl. Piai, Nomor 30 RT/RW 01/06, Kel. Tanah Siarah Piai Nan XX, Kec. Lubuk Begalung, Kota Padang</t>
  </si>
  <si>
    <t>Wili Yunita binti Arman</t>
  </si>
  <si>
    <t>Jl. Bungo Tanjung, Kampung Tanjung Sawah, Nagari Nanggalo, Kecamatan Koto XI Tarusan, Kab. Pesisir Selatan</t>
  </si>
  <si>
    <t xml:space="preserve">W3-A/0307/HK.05/I/2022 </t>
  </si>
  <si>
    <t>3/Pdt.G/2022/PTA.Pdg</t>
  </si>
  <si>
    <t>592/Pdt.G/2021/PA.Pn</t>
  </si>
  <si>
    <t>W3-A12/240/HK.05/I/2022</t>
  </si>
  <si>
    <t>Yusmanidar, S.Pd binti Sahar</t>
  </si>
  <si>
    <t>Kampung Melayu, Nagari Koto VIII Pelangai, Kec. Ranah Pesisir, Kab. Pesisir Selatan</t>
  </si>
  <si>
    <t>Yunaidi Thaib.A.md. Pd bin M Thaib</t>
  </si>
  <si>
    <t>Kampung Lubuk Cubadak, Nagari Pelangai Kaciak, Kecamatan Ranah Pesisir, Kab. Pesisir Selatan.</t>
  </si>
  <si>
    <t xml:space="preserve">W3-A/0324/HK.05/I/2022 </t>
  </si>
  <si>
    <t>4/Pdt.G/2022/PTA.Pdg</t>
  </si>
  <si>
    <t xml:space="preserve"> 1496/Pdt.G/2021/PA.Pdg</t>
  </si>
  <si>
    <t>W3-A1/ 365 /Hk.05/I/2022</t>
  </si>
  <si>
    <t>Drs. Syabaruddin bin Lb. Kaling</t>
  </si>
  <si>
    <t>Perumahan Puskud Minang Blok H, No.1, RT.02/05, kel. Koto Panjang Ikua Koto, Kec. Koto Tangah, Kota Padang.</t>
  </si>
  <si>
    <t>Dra. Nurjasna Jl binti Bgd. Jalaluddin</t>
  </si>
  <si>
    <t>Jl. Gajah V No.2, RT 03/06, kel. Air Tawar Barat, Kec. Padang Utara, Kota Padang</t>
  </si>
  <si>
    <t>5/Pdt.G/2022/PTA.Pdg</t>
  </si>
  <si>
    <t>6/Pdt.G/2022/PTA.Pdg</t>
  </si>
  <si>
    <t>1217/Pdt.G/2021/PA.Pdg</t>
  </si>
  <si>
    <t>W3-A1/481/HK.05/I/2022</t>
  </si>
  <si>
    <t>Mariche Dwi Denola, S.P. binti Basimar</t>
  </si>
  <si>
    <t>Asrama Polisi Alai Blok C No.22, RT.03-RW.05, kel. Alai Parak Kopi, Kecamatan Padang Utara, Kota Padang, Provinsi Sumatera Barat.</t>
  </si>
  <si>
    <t xml:space="preserve"> Heru Syahputra, S.H. bin Syahrial, Bc.IP</t>
  </si>
  <si>
    <t>Perumahan Astek Blok R III,  No.7, RT.02-RW.08, kel. Kalumbuk, Kec. Kuranji, Kota Padang.</t>
  </si>
  <si>
    <t xml:space="preserve">W3-A/0451.a/HK.05/II/2022 </t>
  </si>
  <si>
    <t>7/Pdt.G/2022/PTA.Pdg</t>
  </si>
  <si>
    <t>411/Pdt.G/2021/PA.Slk</t>
  </si>
  <si>
    <t>W3-A7/166/HK.05/II/2022</t>
  </si>
  <si>
    <t>Deki Trisno bin Sudirno</t>
  </si>
  <si>
    <t>Jl. Surau Rawang, Jorong Balai Gadang, Nagari Saniang Baka, Kecamatan X Koto Singkarak, Kabupaten Solok</t>
  </si>
  <si>
    <t>Mildia Fitrina binti Safrudin</t>
  </si>
  <si>
    <t>Jorong Aia Angek, Nagari Saniang Baka, Kecamatan X Koto Singkarak, Kabupaten Solok</t>
  </si>
  <si>
    <t xml:space="preserve">W3-A/0482/HK.05/II/2022 </t>
  </si>
  <si>
    <t>8/Pdt.G/2022/PTA.Pdg</t>
  </si>
  <si>
    <t>401/Pdt.G/2021/PA.Slk</t>
  </si>
  <si>
    <t>W3-A7/167/HK.05/II/2022</t>
  </si>
  <si>
    <t>Desmanita binti Bachtiar</t>
  </si>
  <si>
    <t>Jalan Tandikat No.374 kel. IV Suku, kec. Lubuk Sikarah, Kota Solok</t>
  </si>
  <si>
    <t>Aliyusmardi Bin Alinustan</t>
  </si>
  <si>
    <t>Perumnas Lembah Nan Indah Blok B 11, Kel. Tanah Garam, kec.  Lubuk Sikarah, Koto Solok.</t>
  </si>
  <si>
    <t xml:space="preserve">W3-A/0483/HK.05/II/2022 </t>
  </si>
  <si>
    <t>9/Pdt.G/2022/PTA.Pdg</t>
  </si>
  <si>
    <t>Pariaman</t>
  </si>
  <si>
    <t>939/Pdt.G/2021/PA.Prm</t>
  </si>
  <si>
    <t>W3-A2/332.a/HK.05/II/2022</t>
  </si>
  <si>
    <t>Elif Farnum Juita binti Lukman Piter Tanjung</t>
  </si>
  <si>
    <t>Korong Toko Duku, Nagari Bisati Sungai Sariak, Kec. VII Koto, Kab. Padang Pariaman.</t>
  </si>
  <si>
    <t>Naswardi bin Ali Munir</t>
  </si>
  <si>
    <t>Tandikek Korong Kampung Tanjuang, Nagari Campago, Kecamatan V Koto Kampung Dalam, Kabupaten Padang Pariaman</t>
  </si>
  <si>
    <t xml:space="preserve">W3-A/0558/HK.05/II/2022 </t>
  </si>
  <si>
    <t>10/Pdt.G/2022/PTA.Pdg</t>
  </si>
  <si>
    <t>Muara Labuh</t>
  </si>
  <si>
    <t>251/Pdt.G/2021/PA.ML</t>
  </si>
  <si>
    <t>W3-A9/301/HK.05/II/2022</t>
  </si>
  <si>
    <t>HARLIYUS MAZERI BINTI BAHARUDIN</t>
  </si>
  <si>
    <t>Jorong Sungai Padi Nagari Lubuk Gadang, Kecamatan Sangir, Kabupaten Solok Selatan.</t>
  </si>
  <si>
    <t>MUSLIM MUIS BIN MUIS</t>
  </si>
  <si>
    <t>Sungai Padi Nagari Lubuk Gadang, Kecamatan Sangir, Kabupaten Solok Selatan.</t>
  </si>
  <si>
    <t>11/Pdt.G/2022/PTA.Pdg</t>
  </si>
  <si>
    <t>Sijunjung</t>
  </si>
  <si>
    <t>316/Pdt.G/2021/PA.SJJ</t>
  </si>
  <si>
    <t xml:space="preserve">W3-A/0812/HK.05/III/2022 </t>
  </si>
  <si>
    <t>12/Pdt.G/2022/PTA.Pdg</t>
  </si>
  <si>
    <t>1087/Pdt.G/2021/PA.Prm</t>
  </si>
  <si>
    <t>W3-A2/577/HK.05/III/2022</t>
  </si>
  <si>
    <t>Elfina Refiani Binti Riadi</t>
  </si>
  <si>
    <t>Korong Duku Banyak, Nagari Balah Aie Timur, Kecamatan VII Koto Sungai Sariak, Kab Padang Pariaman.</t>
  </si>
  <si>
    <t xml:space="preserve"> Samsan Sudradjat Bin Zainal Husin</t>
  </si>
  <si>
    <t>Jl. Blora, Gang Mulia, No. 3 lk II, RT.07, kel. Segala Mider, Kec. Tanjung Karang Barat, Kota Bandar Lampung</t>
  </si>
  <si>
    <t>13/Pdt.G/2022/PTA.Pdg</t>
  </si>
  <si>
    <t>1462/Pdt.G/2021/PA.Pdg</t>
  </si>
  <si>
    <t>W3-A1/ 924 /Hk.05/III/2022</t>
  </si>
  <si>
    <t>W3-A/0844/HK.05/III/2022</t>
  </si>
  <si>
    <t>14/Pdt.G/2022/PTA.Pdg</t>
  </si>
  <si>
    <t>1658/Pdt.G/2021/PA.Pdg</t>
  </si>
  <si>
    <t xml:space="preserve"> W3-A1/931/Hk.05/III/2022</t>
  </si>
  <si>
    <t xml:space="preserve">W3-A/0847/HK.05/III/2022 </t>
  </si>
  <si>
    <t>15/Pdt.G/2022/PTA.Pdg</t>
  </si>
  <si>
    <t>1440/Pdt.G/2021/PA.Pdg</t>
  </si>
  <si>
    <t>W3-A1/958/Hk.05/III/2022</t>
  </si>
  <si>
    <t>Rita Mutiawati Binti Zakaria</t>
  </si>
  <si>
    <t>Perumahan Bunga Mas III Blok K/12, RT.001/RW.007, kel. Koto Panjang, Ikua Koto, Kec. Koto Tangah, Koto Padang, Prov. Sumatera Barat</t>
  </si>
  <si>
    <t>Alex Candra Bin Sukarnaini</t>
  </si>
  <si>
    <t>Perumahan Nyiur Melambai Blok C.11, RT.004, RW.006, Kel. Pasir Nan Tigo, Kec. Koto Tangah, Kota Padang, Prov. Sumatera Barat.</t>
  </si>
  <si>
    <t xml:space="preserve">W3-A/0893/HK.05/III/2022 </t>
  </si>
  <si>
    <t>16/Pdt.G/2022/PTA.Pdg</t>
  </si>
  <si>
    <t>6/Pdt.G/2022/PA.Prm</t>
  </si>
  <si>
    <t>W3-A2/638/HK.05/III/2022</t>
  </si>
  <si>
    <t>Sri Kartika binti Suarlim</t>
  </si>
  <si>
    <t>Korong Kampuang Tanjuang, Nagari Campago, Kecamatan V Koto Kampung Dalam, Kabupaten Padang Pariaman, Provinsi Sumatera Barat</t>
  </si>
  <si>
    <t xml:space="preserve"> Harisman Malindo bin Nurman</t>
  </si>
  <si>
    <t>W3-A/0917/HK.05/III/2022</t>
  </si>
  <si>
    <t>17/Pdt.G/2022/PTA.Pdg</t>
  </si>
  <si>
    <t>686/Pdt.G/2021/PA.TALU</t>
  </si>
  <si>
    <t>W3-A14/485/HK.05/III/2022</t>
  </si>
  <si>
    <t>Amrin Bin Ariffadilah</t>
  </si>
  <si>
    <t>Jorong Limau Saring, Nagari Parit, Kecamatan Koto Balingka, Kabupaten Pasaman Barat, Provinsi Sumatera Barat</t>
  </si>
  <si>
    <t>Dora Rika Sari Binti Sutrisno</t>
  </si>
  <si>
    <t>Jalur IV Barat Dusun 05, Jorong Jambak Selatan, Nagari Koto Baru, Kecamatan Luhak Nan Duo, Kabupaten Pasaman Barat, Provinsi Sumatera Barat</t>
  </si>
  <si>
    <t xml:space="preserve">W3-A/0935/HK.05/III/2022 </t>
  </si>
  <si>
    <t>18/Pdt.G/2022/PTA.Pdg</t>
  </si>
  <si>
    <t>13/Pdt.G/2022/PA.Pyk</t>
  </si>
  <si>
    <t>W3-A5/469/HK.01/3/2022</t>
  </si>
  <si>
    <t>Shindi Isra Miharni binti Darmizal</t>
  </si>
  <si>
    <t xml:space="preserve">Seberang Parit Koto Tangah Batu Ampa Kec. Akabiluru Kab. Lima Puluh Kota Prov. Sumatera Barat </t>
  </si>
  <si>
    <t>Iwan Subrata bin Simioni Fransiscus</t>
  </si>
  <si>
    <t xml:space="preserve">Balai Nan Duo RT 003/ RW 001 Kel. Balai Nan Duo Kec. Payakumbuh Barat, Kota Payakumbuh </t>
  </si>
  <si>
    <t xml:space="preserve">W3-A/1017/HK.05/III/2022 </t>
  </si>
  <si>
    <t>19/Pdt.G/2022/PTA.Pdg</t>
  </si>
  <si>
    <t>54/Pdt.G/2022/PA.Bkt</t>
  </si>
  <si>
    <t>W3-A4/1431/HK.05/III/2022</t>
  </si>
  <si>
    <t>Isriani binti Ajis</t>
  </si>
  <si>
    <t>Jorong Patangahan,Nagari Koto Tangah, Kec. Tilatang Kamang, Kab. Agam.</t>
  </si>
  <si>
    <t>Limra bin Rasyid</t>
  </si>
  <si>
    <t>Jorong Parak Laweh, Nagari Koto Tangah, Kecamatan Tilatang Kamang, Kab. Agam.</t>
  </si>
  <si>
    <t xml:space="preserve">W3-A/1043/HK.05/III/2022 </t>
  </si>
  <si>
    <t>20/Pdt.G/2022/PTA.Pdg</t>
  </si>
  <si>
    <t>Lubuk Basung</t>
  </si>
  <si>
    <t>28/Pdt.G/2022/PA.LB</t>
  </si>
  <si>
    <t xml:space="preserve"> W3-A17/887/HK.05/III/2022</t>
  </si>
  <si>
    <t xml:space="preserve"> RAHMA YANIS BINTI AM. TK ZAINAL</t>
  </si>
  <si>
    <t>Jalan Imam Bonjol Simp. IV Tangah Jorong II Balai Ahad, Nagari Lubuk Basung, Kecamatan Lubuk Basung, Kabupaten Agam, Kenagarian Lubuk Basung, Lubuk Basung, Kab. Agam, Sumatera Barat</t>
  </si>
  <si>
    <t xml:space="preserve"> GUSMAWARDI. AR BIN ST. RAHMAN</t>
  </si>
  <si>
    <t>W3-A/1907/HK.05/VII/2022</t>
  </si>
  <si>
    <t>31/Pdt.G/2022/PTA.Pdg</t>
  </si>
  <si>
    <t>204/Pdt.G/2022/PA.Pdg</t>
  </si>
  <si>
    <t>W3-A1/1933/HK.05/VII/2022</t>
  </si>
  <si>
    <t>Nurjasmi binti Syukur</t>
  </si>
  <si>
    <t>Jalan Minahasa III No. 21 RT 004 RW 002, Kelurahan Jati, Kecamatan Padang Timur, Kota Padang, Sumatera Barat.</t>
  </si>
  <si>
    <t>Syafriadi Autid bin Autid Daut</t>
  </si>
  <si>
    <t>Jalan Anak Air No. 1 RT 001 RW 006, Kelurahan Batipuh Panjang, Kecamatan Koto Tangah, Kota Padang, Sumatera Barat.</t>
  </si>
  <si>
    <t>W3-A/1950/HK.05/VII/2022</t>
  </si>
  <si>
    <t>32/Pdt.G/2022/PTA.Pdg</t>
  </si>
  <si>
    <t>226/Pdt.G/2022/PA.Pdg</t>
  </si>
  <si>
    <t>W3-A1/2004/HK.05/VII/2022</t>
  </si>
  <si>
    <t>Jimmy Chandra Eduard Orah bin Jhony Orah</t>
  </si>
  <si>
    <t>Komplek Filano I, Blok C.0 Nomor 4 RT 003 RW 006, Kelurahan Kubu Dalam Parak Karakah, Kecamatan Padang Timur, Kota Padang, Sumatera Barat.</t>
  </si>
  <si>
    <t>Yuli Marlina, S.E. binti Yulidas</t>
  </si>
  <si>
    <t>Perum Belanti, Jalan Puti Bungsu Nomor 12 RT 004 RW 011, Kelurahan Gunung Pangilun, Kecamatan Padang Utara, Kota Padang, Sumatera Barat.</t>
  </si>
  <si>
    <t>W3-A/1980/HK.05/VII/2022</t>
  </si>
  <si>
    <t>33/Pdt.G/2022/PTA.pdg</t>
  </si>
  <si>
    <t>223/Pdt.G/2021/PA.Min</t>
  </si>
  <si>
    <t>Erniyusnita binti Usman</t>
  </si>
  <si>
    <t>Koto Baru, Jorong Mudiak, Nagari Duo Koto, Kecamatan Tanjung Raya, Kabupaten Agam, Sumatera Barat.</t>
  </si>
  <si>
    <t>H. Shayuti bin Midin</t>
  </si>
  <si>
    <t>W3-A/1992/HK.05/VII/2022</t>
  </si>
  <si>
    <t>34/Pdt.G/2022/PTA.Pdg</t>
  </si>
  <si>
    <t>80/Pdt.G/2022/PA.Bkt</t>
  </si>
  <si>
    <t>W3-A.4/2374/HK.05/VII/2022</t>
  </si>
  <si>
    <t>Zurni binti Nawawi (Pembanding I) dan Hafrizal bin A. Gafar Said (Pembanding II)</t>
  </si>
  <si>
    <t>Jorong Biaro, Nagari Biaro Gadang, Kec. Ampek Angkek, Kab. Agam Sumatera Barat dan Jalan Hamka No. 102 Simpang Mandiangin, Kota Bukittinggi, Sumatera Barat.</t>
  </si>
  <si>
    <t>PT BPRS Ampek Angkek Canduang (Terbanding I), Kantor Pelayanan Kekayaan Negara dan Lelang (KPKNL) Kota Bukittinggi (Terbanding II), Kharneliza binti Bahar (Terbanding III), dan Badan Pertanahan Nasional Kabupaten Agam (Terbanding IV).</t>
  </si>
  <si>
    <t>1. Parit Putus, Kec. Ampek Angkek, Kab. Agam, Sumatera Barat. 2.Jalan M. Yamin No. 60, Aur Kuning , Bukittinggi, Sumatera Barat 3. Simpang Senggol Jalan Raya Bukttinggi - Payakumbuh, Jorong Biaro, Nagari Biaro Gadang, Kec. Ampek Angkek, Kab. Agam, Sumatera Barat 4. Jalan Jendral Sudirman, Padang Baru Timur, Lubuk Basung, Sumatera Barat</t>
  </si>
  <si>
    <t>W3-A/1999/HK.05/VII/2022</t>
  </si>
  <si>
    <t>35/Pdt.G/2022/PTA.Pdg</t>
  </si>
  <si>
    <t>301/Pdt.G/2022/PA.Bkt</t>
  </si>
  <si>
    <t>W3-A.4/2395/HK.05/VII/2022</t>
  </si>
  <si>
    <t>Suhaimi bin S. Baradai Ameh</t>
  </si>
  <si>
    <t>Jorong Kampeh, Kenagarian Simarasok, Kecamatan Baso, Kabupaten Agam, Sumatera Barat.</t>
  </si>
  <si>
    <t>Melia Fitriati binti Samris</t>
  </si>
  <si>
    <t>W3-A/2000/HK.05/VII/2022</t>
  </si>
  <si>
    <t>36/Pdt.G/2022/PTA.Pdg</t>
  </si>
  <si>
    <t>91/Pdt.G/2022/PA.Bkt</t>
  </si>
  <si>
    <t>W3-A.4/2385/HK.05/VII/2022</t>
  </si>
  <si>
    <t>Fitri Yanti binti H.M. Rusydi</t>
  </si>
  <si>
    <t>Anggrek Building Lt. 2 Permindo No. 61-63, Kota Padang, Sumatera Barat.</t>
  </si>
  <si>
    <t>Donny bin Amril Chatib</t>
  </si>
  <si>
    <t>Jalan Gandaria III No. 45, Kelurahan Jati Baru, Kecamatan Padang Timur, Kota Padang, Sumatera Barat.</t>
  </si>
  <si>
    <t>319/Pdt.G/2022/PA.Bkt</t>
  </si>
  <si>
    <t>37/Pdt.G/2022/PTA.Pdg</t>
  </si>
  <si>
    <t>W3-A.4/2487/HK.05/VII/2022</t>
  </si>
  <si>
    <t>Yulia Syahrial binti Syahrial</t>
  </si>
  <si>
    <t>Depan Kantor Wali Nagari Padang Lua, Jorong Padang Lua, Kanagarian Padang Lua, Kecamatan Banuhampu, Kabupaten Agam.</t>
  </si>
  <si>
    <t>Armen bin Musa</t>
  </si>
  <si>
    <t>Jorong Pasa Rabba, Kanagarian Panyalaian, Kecamatan X Koto, Kabupaten Tanah Datar.</t>
  </si>
  <si>
    <t>Drs. Abd. Khalik, S.H., M.H.</t>
  </si>
  <si>
    <t>W3-A/2108/HK.05/VIII/2022</t>
  </si>
  <si>
    <t>609/Pdt.G/2022/PA.Pdg</t>
  </si>
  <si>
    <t>W3-A1/2194/HK.05/VIII/2022</t>
  </si>
  <si>
    <t>Amedia Propiona, S.E. binti Imran Icik</t>
  </si>
  <si>
    <t>Jl. Linggar Jati No. 28 RT 003 RW 008, Kelurahan Lubuk Begalung, Kecamatan Lubuk Begalung, Kota Padang, Sumatera Barat.</t>
  </si>
  <si>
    <t>Jhonmex Candra bin Hasan Basri</t>
  </si>
  <si>
    <t>Asr. TNI-AD Aur Duri Blok A/10 RT 003 RW 004, Kelurahan Parak Gadang Timur, Kecamatan Padang Timur, Kota Padang, Sumatera Barat.</t>
  </si>
</sst>
</file>

<file path=xl/styles.xml><?xml version="1.0" encoding="utf-8"?>
<styleSheet xmlns="http://schemas.openxmlformats.org/spreadsheetml/2006/main">
  <numFmts count="1">
    <numFmt numFmtId="164" formatCode="[$-F800]dddd\,\ mmmm\ dd\,\ yyyy"/>
  </numFmts>
  <fonts count="6">
    <font>
      <sz val="11"/>
      <color theme="1"/>
      <name val="Calibri"/>
      <charset val="1"/>
      <scheme val="minor"/>
    </font>
    <font>
      <b/>
      <sz val="11"/>
      <color theme="1"/>
      <name val="Calibri"/>
      <charset val="1"/>
      <scheme val="minor"/>
    </font>
    <font>
      <b/>
      <sz val="11"/>
      <color theme="1"/>
      <name val="Calibri"/>
      <charset val="134"/>
      <scheme val="minor"/>
    </font>
    <font>
      <sz val="12"/>
      <color theme="1"/>
      <name val="Times New Roman"/>
      <charset val="134"/>
    </font>
    <font>
      <b/>
      <sz val="12"/>
      <color theme="1"/>
      <name val="Times New Roman"/>
      <charset val="134"/>
    </font>
    <font>
      <b/>
      <i/>
      <sz val="12"/>
      <color theme="1"/>
      <name val="Times New Roman"/>
      <charset val="134"/>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000000"/>
      </left>
      <right style="thin">
        <color rgb="FF000000"/>
      </right>
      <top/>
      <bottom/>
      <diagonal/>
    </border>
    <border>
      <left style="thin">
        <color rgb="FF000000"/>
      </left>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66">
    <xf numFmtId="0" fontId="0" fillId="0" borderId="0" xfId="0"/>
    <xf numFmtId="0" fontId="0" fillId="0" borderId="0" xfId="0" applyAlignment="1">
      <alignment horizontal="center" vertical="center" wrapText="1"/>
    </xf>
    <xf numFmtId="0" fontId="0" fillId="0" borderId="0" xfId="0" applyAlignment="1">
      <alignment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0" fillId="0" borderId="1" xfId="0" applyBorder="1" applyAlignment="1">
      <alignment vertical="top" wrapText="1"/>
    </xf>
    <xf numFmtId="15" fontId="0" fillId="0" borderId="1" xfId="0" applyNumberFormat="1" applyBorder="1" applyAlignment="1">
      <alignment vertical="top" wrapText="1"/>
    </xf>
    <xf numFmtId="15" fontId="0" fillId="0" borderId="1" xfId="0" applyNumberFormat="1" applyBorder="1" applyAlignment="1">
      <alignment horizontal="left" vertical="top" wrapText="1"/>
    </xf>
    <xf numFmtId="0" fontId="0" fillId="0" borderId="1" xfId="0" applyBorder="1" applyAlignment="1">
      <alignment vertical="top"/>
    </xf>
    <xf numFmtId="15" fontId="0" fillId="0" borderId="1" xfId="0" applyNumberFormat="1" applyBorder="1" applyAlignment="1">
      <alignment vertical="top"/>
    </xf>
    <xf numFmtId="0" fontId="0" fillId="0" borderId="1" xfId="0" applyBorder="1"/>
    <xf numFmtId="14" fontId="0" fillId="0" borderId="1" xfId="0" applyNumberFormat="1" applyBorder="1"/>
    <xf numFmtId="0" fontId="0" fillId="0" borderId="1" xfId="0" applyBorder="1" applyAlignment="1">
      <alignment wrapText="1"/>
    </xf>
    <xf numFmtId="14" fontId="0" fillId="0" borderId="1" xfId="0" applyNumberFormat="1" applyBorder="1" applyAlignment="1">
      <alignment wrapText="1"/>
    </xf>
    <xf numFmtId="0" fontId="0" fillId="0" borderId="2" xfId="0" applyFill="1" applyBorder="1"/>
    <xf numFmtId="14" fontId="0" fillId="0" borderId="0" xfId="0" applyNumberFormat="1"/>
    <xf numFmtId="14" fontId="0" fillId="0" borderId="0" xfId="0" applyNumberFormat="1" applyFill="1" applyBorder="1"/>
    <xf numFmtId="0" fontId="0" fillId="0" borderId="0" xfId="0" applyAlignment="1"/>
    <xf numFmtId="0" fontId="1" fillId="0" borderId="0" xfId="0" applyFont="1"/>
    <xf numFmtId="0" fontId="0" fillId="0" borderId="0" xfId="0" applyFont="1" applyAlignment="1">
      <alignment horizontal="justify"/>
    </xf>
    <xf numFmtId="0" fontId="0" fillId="0" borderId="5" xfId="0" applyBorder="1" applyAlignment="1">
      <alignment horizontal="center" vertical="top" wrapText="1"/>
    </xf>
    <xf numFmtId="14" fontId="0" fillId="0" borderId="1" xfId="0" applyNumberFormat="1" applyBorder="1" applyAlignment="1">
      <alignment vertical="top"/>
    </xf>
    <xf numFmtId="15" fontId="0" fillId="0" borderId="1" xfId="0" applyNumberFormat="1" applyBorder="1"/>
    <xf numFmtId="15" fontId="0" fillId="0" borderId="0" xfId="0" applyNumberFormat="1"/>
    <xf numFmtId="15" fontId="0" fillId="0" borderId="0" xfId="0" applyNumberFormat="1" applyAlignment="1">
      <alignment wrapText="1"/>
    </xf>
    <xf numFmtId="15" fontId="1" fillId="0" borderId="0" xfId="0" applyNumberFormat="1" applyFont="1"/>
    <xf numFmtId="164" fontId="0" fillId="0" borderId="0" xfId="0" applyNumberFormat="1" applyAlignment="1">
      <alignment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0" fillId="0" borderId="5" xfId="0" applyBorder="1" applyAlignment="1">
      <alignment horizontal="left" vertical="top" wrapText="1"/>
    </xf>
    <xf numFmtId="14" fontId="0" fillId="0" borderId="5" xfId="0" applyNumberFormat="1" applyBorder="1" applyAlignment="1">
      <alignment horizontal="left" vertical="top" wrapText="1"/>
    </xf>
    <xf numFmtId="0" fontId="2" fillId="0" borderId="12" xfId="0" applyFont="1" applyBorder="1" applyAlignment="1">
      <alignment horizontal="center" vertical="center" wrapText="1"/>
    </xf>
    <xf numFmtId="0" fontId="3" fillId="0" borderId="0" xfId="0" applyFont="1"/>
    <xf numFmtId="0" fontId="3" fillId="0" borderId="0" xfId="0" applyFont="1" applyAlignment="1">
      <alignment vertical="top"/>
    </xf>
    <xf numFmtId="0" fontId="4" fillId="0" borderId="0" xfId="0" applyFont="1"/>
    <xf numFmtId="20" fontId="4" fillId="0" borderId="0" xfId="0" applyNumberFormat="1" applyFont="1"/>
    <xf numFmtId="0" fontId="3" fillId="0" borderId="0" xfId="0" applyFont="1" applyAlignment="1">
      <alignment horizontal="justify" vertical="justify"/>
    </xf>
    <xf numFmtId="0" fontId="3" fillId="0" borderId="0" xfId="0" applyFont="1" applyAlignment="1">
      <alignment horizontal="center" vertical="center"/>
    </xf>
    <xf numFmtId="0" fontId="3" fillId="0" borderId="0" xfId="0" applyFont="1" applyAlignment="1">
      <alignment horizontal="right"/>
    </xf>
    <xf numFmtId="0" fontId="3" fillId="0" borderId="0" xfId="0" applyFont="1" applyAlignment="1"/>
    <xf numFmtId="0" fontId="5" fillId="0" borderId="0" xfId="0" applyFont="1"/>
    <xf numFmtId="15" fontId="3" fillId="0" borderId="0" xfId="0" applyNumberFormat="1" applyFont="1" applyAlignment="1"/>
    <xf numFmtId="0" fontId="3" fillId="0" borderId="0" xfId="0" applyFont="1" applyAlignment="1">
      <alignment vertical="center"/>
    </xf>
    <xf numFmtId="15" fontId="3" fillId="0" borderId="0" xfId="0" applyNumberFormat="1" applyFont="1" applyAlignment="1">
      <alignment horizontal="left" vertical="center"/>
    </xf>
    <xf numFmtId="20" fontId="4" fillId="0" borderId="0" xfId="0" applyNumberFormat="1" applyFont="1" applyAlignment="1"/>
    <xf numFmtId="0" fontId="3" fillId="0" borderId="0" xfId="0" applyFont="1" applyAlignment="1">
      <alignment vertical="justify"/>
    </xf>
    <xf numFmtId="0" fontId="3" fillId="0" borderId="0" xfId="0" applyFont="1" applyAlignment="1">
      <alignment vertical="justify" wrapText="1"/>
    </xf>
    <xf numFmtId="0" fontId="4" fillId="0" borderId="0" xfId="0" applyFont="1" applyAlignment="1"/>
    <xf numFmtId="0" fontId="3" fillId="0" borderId="0" xfId="0" applyFont="1" applyAlignment="1">
      <alignment wrapText="1"/>
    </xf>
    <xf numFmtId="0" fontId="3" fillId="0" borderId="0" xfId="0" quotePrefix="1" applyFont="1" applyAlignment="1"/>
    <xf numFmtId="20" fontId="4" fillId="0" borderId="0" xfId="0" quotePrefix="1" applyNumberFormat="1" applyFont="1"/>
    <xf numFmtId="0" fontId="4" fillId="0" borderId="0" xfId="0" quotePrefix="1" applyFont="1"/>
    <xf numFmtId="20" fontId="4" fillId="0" borderId="0" xfId="0" quotePrefix="1" applyNumberFormat="1" applyFont="1" applyAlignment="1"/>
    <xf numFmtId="0" fontId="0" fillId="0" borderId="1" xfId="0" quotePrefix="1" applyBorder="1" applyAlignment="1">
      <alignment vertical="top" wrapText="1"/>
    </xf>
    <xf numFmtId="0" fontId="0" fillId="0" borderId="0" xfId="0" quotePrefix="1"/>
    <xf numFmtId="0" fontId="4" fillId="0" borderId="0" xfId="0" applyFont="1" applyAlignment="1">
      <alignment horizontal="justify" vertical="justify" wrapText="1"/>
    </xf>
    <xf numFmtId="0" fontId="3" fillId="0" borderId="0" xfId="0" applyFont="1" applyAlignment="1">
      <alignment horizontal="justify" vertical="justify" wrapText="1"/>
    </xf>
    <xf numFmtId="0" fontId="3" fillId="0" borderId="0" xfId="0" applyFont="1" applyAlignment="1">
      <alignment horizontal="justify" vertical="justify"/>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wrapText="1"/>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42333</xdr:colOff>
      <xdr:row>0</xdr:row>
      <xdr:rowOff>0</xdr:rowOff>
    </xdr:from>
    <xdr:ext cx="6529917" cy="1323850"/>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b="4918"/>
        <a:stretch>
          <a:fillRect/>
        </a:stretch>
      </xdr:blipFill>
      <xdr:spPr>
        <a:xfrm>
          <a:off x="41910" y="0"/>
          <a:ext cx="6530340" cy="1323340"/>
        </a:xfrm>
        <a:prstGeom prst="rect">
          <a:avLst/>
        </a:prstGeom>
      </xdr:spPr>
    </xdr:pic>
    <xdr:clientData/>
  </xdr:oneCellAnchor>
  <xdr:oneCellAnchor>
    <xdr:from>
      <xdr:col>15</xdr:col>
      <xdr:colOff>158750</xdr:colOff>
      <xdr:row>33</xdr:row>
      <xdr:rowOff>182964</xdr:rowOff>
    </xdr:from>
    <xdr:ext cx="1345102" cy="768908"/>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7121525" y="8136255"/>
          <a:ext cx="1344930" cy="76898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52917</xdr:rowOff>
    </xdr:from>
    <xdr:to>
      <xdr:col>14</xdr:col>
      <xdr:colOff>77996</xdr:colOff>
      <xdr:row>3</xdr:row>
      <xdr:rowOff>10583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0" y="52705"/>
          <a:ext cx="5821045" cy="1414780"/>
        </a:xfrm>
        <a:prstGeom prst="rect">
          <a:avLst/>
        </a:prstGeom>
      </xdr:spPr>
    </xdr:pic>
    <xdr:clientData/>
  </xdr:twoCellAnchor>
  <xdr:twoCellAnchor editAs="oneCell">
    <xdr:from>
      <xdr:col>15</xdr:col>
      <xdr:colOff>158750</xdr:colOff>
      <xdr:row>29</xdr:row>
      <xdr:rowOff>182964</xdr:rowOff>
    </xdr:from>
    <xdr:to>
      <xdr:col>16</xdr:col>
      <xdr:colOff>540769</xdr:colOff>
      <xdr:row>33</xdr:row>
      <xdr:rowOff>147538</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6511925" y="8241030"/>
          <a:ext cx="1343660" cy="7645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100851</xdr:rowOff>
    </xdr:from>
    <xdr:to>
      <xdr:col>13</xdr:col>
      <xdr:colOff>89646</xdr:colOff>
      <xdr:row>3</xdr:row>
      <xdr:rowOff>22410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0" y="100330"/>
          <a:ext cx="6242685" cy="1455420"/>
        </a:xfrm>
        <a:prstGeom prst="rect">
          <a:avLst/>
        </a:prstGeom>
      </xdr:spPr>
    </xdr:pic>
    <xdr:clientData/>
  </xdr:twoCellAnchor>
  <xdr:twoCellAnchor editAs="oneCell">
    <xdr:from>
      <xdr:col>15</xdr:col>
      <xdr:colOff>158750</xdr:colOff>
      <xdr:row>27</xdr:row>
      <xdr:rowOff>171758</xdr:rowOff>
    </xdr:from>
    <xdr:to>
      <xdr:col>16</xdr:col>
      <xdr:colOff>540768</xdr:colOff>
      <xdr:row>31</xdr:row>
      <xdr:rowOff>136333</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7283450" y="7715250"/>
          <a:ext cx="1343660" cy="7645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nerimaan%20Registrasi%20Perkara%20Banding.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nual"/>
      <sheetName val="Cetak"/>
      <sheetName val="Data"/>
    </sheetNames>
    <sheetDataSet>
      <sheetData sheetId="0" refreshError="1"/>
      <sheetData sheetId="1" refreshError="1"/>
      <sheetData sheetId="2" refreshError="1">
        <row r="54">
          <cell r="C54" t="str">
            <v>W3-A/1197/HK.05/IV/2022</v>
          </cell>
          <cell r="D54">
            <v>44662</v>
          </cell>
          <cell r="E54" t="str">
            <v>24/Pdt.G/2022/PTA.Pdg</v>
          </cell>
          <cell r="F54">
            <v>44662</v>
          </cell>
          <cell r="G54" t="str">
            <v>Solok</v>
          </cell>
          <cell r="H54" t="str">
            <v>56/Pdt.G/2022/PA.Slk</v>
          </cell>
          <cell r="I54">
            <v>44621</v>
          </cell>
          <cell r="J54" t="str">
            <v>W3-A7/428/HK.05/IV/2022</v>
          </cell>
          <cell r="K54">
            <v>44657</v>
          </cell>
          <cell r="L54" t="str">
            <v>Joni Junettri alias Joni Junetri bin Syamsul Anwar</v>
          </cell>
          <cell r="M54" t="str">
            <v>Junguik, Jorong Guguak Padusi, Nagari Guguak Sarai, Kecamatan IX Koto Sungai Lasi, Kabupaten Solok, Sumatera Barat</v>
          </cell>
          <cell r="N54" t="str">
            <v>Mel Shandi Aresta binti Armidi</v>
          </cell>
          <cell r="O54" t="str">
            <v>Jl. Tapian Pinang, No. 13, RT/RW/ 002/004, Kelurahan VI Suku, Kecamatan Lubuk Sikarah, Kota Solok, Sumatera Barat</v>
          </cell>
        </row>
        <row r="55">
          <cell r="C55" t="str">
            <v>W3-A/1198/HK.05/IV/2022</v>
          </cell>
          <cell r="D55">
            <v>44662</v>
          </cell>
          <cell r="E55" t="str">
            <v>25/Pdt.G/2022/PTA.Pdg</v>
          </cell>
          <cell r="G55" t="str">
            <v>Padang</v>
          </cell>
          <cell r="H55" t="str">
            <v>1595/Pdt.G/2022/PA.Pdg</v>
          </cell>
          <cell r="I55">
            <v>44613</v>
          </cell>
          <cell r="J55" t="str">
            <v>W3-A1/386/HK.05/IV/2022</v>
          </cell>
          <cell r="K55">
            <v>44657</v>
          </cell>
          <cell r="L55" t="str">
            <v>Mardefni Bin Zaini R</v>
          </cell>
          <cell r="M55" t="str">
            <v>Komplek Unand Blok D IV-01/21, RT 003 RW 009, Kelurahan Bandar Buat, Kecamatan Lubuk Kilangan, Kota Padang, Sumatera Barat</v>
          </cell>
          <cell r="N55" t="str">
            <v>Surya Vera Diana binti Kamaruddin</v>
          </cell>
          <cell r="O55" t="str">
            <v>Komplek Unand Blok D IV-01/21, RT 003 RW 009, Kelurahan Bandar Buat, Kecamatan Lubuk Kilangan, Kota Padang, Sumatera Barat</v>
          </cell>
        </row>
        <row r="56">
          <cell r="C56" t="str">
            <v>W3-A/1169/HK.05/IV/2022</v>
          </cell>
          <cell r="D56">
            <v>44670</v>
          </cell>
          <cell r="E56" t="str">
            <v>26/Pdt.G/2022/PTA.Pdg</v>
          </cell>
          <cell r="G56" t="str">
            <v>Bukittinggi</v>
          </cell>
          <cell r="H56" t="str">
            <v>826/Pdt.G/20022/PA.Bkt</v>
          </cell>
          <cell r="I56">
            <v>44624</v>
          </cell>
          <cell r="J56" t="str">
            <v>W3-A.4/1699/Hk.05/IV/2022</v>
          </cell>
          <cell r="K56">
            <v>44664</v>
          </cell>
          <cell r="L56" t="str">
            <v>Azwar Salim bin Salim. Sherly Oktavianty Irwan binti Irwan Yahya</v>
          </cell>
          <cell r="M56" t="str">
            <v>Dusun Nan Bunta, Nagari Balai Gurah Jorong Koto Tuo, Ampek Angkek, Kabupaten Agama, Sumatera Barat</v>
          </cell>
          <cell r="N56" t="str">
            <v>Direktur Utama PT. Bank Syariah Indonesia, Tbk cq Branch Manager PT. Bank Syariah Indonesia, Tbk Cabang Bukittinggi Guru Hamzah sebagai Terbanding I Pemerintah Republik Indonesia cq. Menteri Keuangan Republik Indonesia cq. Kepala Kantor Djkn, Riau, Sumatera Barat dan Kepulauan Riau, cq. Kepala Kantor Pelayanan Kekayaan Negara dan Lelang Kota Bukittinggi sebagai Terbanding II</v>
          </cell>
          <cell r="O56" t="str">
            <v>1.Jalan Guru Hamzah No. 16 A Tarok Dipo, Guguk Panjang, Kota Bukittinggi, Sumatera Barat 2. Jalan M. Yamin No. 60 Aur Kuning Bukittinggi</v>
          </cell>
          <cell r="Y56">
            <v>44669</v>
          </cell>
        </row>
        <row r="57">
          <cell r="C57" t="str">
            <v>W3-A/1272.a/HK.05/IV/2022</v>
          </cell>
          <cell r="D57">
            <v>44671</v>
          </cell>
          <cell r="E57" t="str">
            <v>27/Pdt.G/2022/PTA.Pdg</v>
          </cell>
          <cell r="G57" t="str">
            <v>Lubuk Basung</v>
          </cell>
          <cell r="H57" t="str">
            <v>72/Pdt.G/2022/PA.LB</v>
          </cell>
          <cell r="I57">
            <v>44634</v>
          </cell>
          <cell r="J57" t="str">
            <v>W3-A17/987/HK.05/IV/2022</v>
          </cell>
          <cell r="K57">
            <v>44670</v>
          </cell>
          <cell r="L57" t="str">
            <v>Engki Efrizal bin Zamril</v>
          </cell>
          <cell r="M57" t="str">
            <v>Katiagan, Kenagarian Katiagan, Kecamatan Kinali, Kabupaten Pasaman Barat.</v>
          </cell>
          <cell r="N57" t="str">
            <v>Yeni Sofia binti Amir. A</v>
          </cell>
          <cell r="O57" t="str">
            <v>Padang Koto Gadang, Jorong Tapian Kandih, Kenagarian Salareh Aia, Kecamatan Palembayan, Kabupaten Agam.</v>
          </cell>
          <cell r="Y57">
            <v>44671</v>
          </cell>
        </row>
        <row r="58">
          <cell r="C58" t="str">
            <v>W3-A/1395/HK.05/V/2022</v>
          </cell>
          <cell r="D58">
            <v>44694</v>
          </cell>
          <cell r="E58" t="str">
            <v>28/Pdt.G/2022/PTA.Pdg</v>
          </cell>
          <cell r="G58" t="str">
            <v>Padang</v>
          </cell>
          <cell r="H58" t="str">
            <v>15/Pdt.G/2022/PA.Pdg</v>
          </cell>
          <cell r="I58">
            <v>44650</v>
          </cell>
          <cell r="J58" t="str">
            <v>W3-A1/1484/HK.05/V/2022</v>
          </cell>
          <cell r="K58">
            <v>44690</v>
          </cell>
          <cell r="L58" t="str">
            <v>Arifandhika Azwar bin H. Azwar Arif</v>
          </cell>
          <cell r="M58" t="str">
            <v>Gando Permata Permai Blok E.9 RT 005 RW 005, Kelurahan Koto Baru Nan XX, Kecamatan Lubuk Begalung, Kota Padang, Sumatera Barat.</v>
          </cell>
          <cell r="N58" t="str">
            <v>Irza Anas Putri binti Anas Radi</v>
          </cell>
          <cell r="O58" t="str">
            <v>Jalan Parak Karakah RT 002 RW 011, Kelurahan Kubu Dalam Parak Karakah, Kecamatan Padang TImur, Kota Padang, Sumatera Barat.</v>
          </cell>
          <cell r="Y58">
            <v>44693</v>
          </cell>
        </row>
        <row r="59">
          <cell r="C59" t="str">
            <v>W3-A/1443/HK.05/V/2022</v>
          </cell>
          <cell r="D59">
            <v>44701</v>
          </cell>
          <cell r="E59" t="str">
            <v>29/Pdt.G/2022/PTA.Pdg</v>
          </cell>
          <cell r="G59" t="str">
            <v>Batusangkar</v>
          </cell>
          <cell r="H59" t="str">
            <v>702/Pdt.G/2021/PA.Bsk</v>
          </cell>
          <cell r="I59">
            <v>44652</v>
          </cell>
          <cell r="J59" t="str">
            <v>W3-A.3/911/HK.05/V/2022</v>
          </cell>
          <cell r="K59">
            <v>44699</v>
          </cell>
          <cell r="L59" t="str">
            <v>Mahyudin bin Jama'in dan Hayatunufus binti Rausun</v>
          </cell>
          <cell r="M59" t="str">
            <v>Taluak Jorong Kubang Landai Nagari Saruaso, Kecamatan Tanjung Emas, Kabupaten Tanah Datar, Sumatera Barat.</v>
          </cell>
          <cell r="N59" t="str">
            <v>Resma Elfita binti Mahyudin</v>
          </cell>
          <cell r="O59" t="str">
            <v>Jalan H. Sumanik No. 204 Jorong Simpuruik Nagari Simpuruik, Kecamatan Sungai Tarab, Kabupaten Tanah Datar, Sumatera Barat.</v>
          </cell>
        </row>
        <row r="60">
          <cell r="C60" t="str">
            <v>W3-A/1686/HK.05/VI/2022</v>
          </cell>
          <cell r="D60">
            <v>44725</v>
          </cell>
          <cell r="E60" t="str">
            <v>30/Pdt.G/2022/PTA.Pdg</v>
          </cell>
          <cell r="G60" t="str">
            <v>Talu</v>
          </cell>
          <cell r="H60" t="str">
            <v>758/Pdt.G/2021/PA.TALU</v>
          </cell>
          <cell r="I60">
            <v>44678</v>
          </cell>
          <cell r="J60" t="str">
            <v>W3-A14/908/HK.05/VI/2022</v>
          </cell>
          <cell r="K60">
            <v>44721</v>
          </cell>
          <cell r="L60" t="str">
            <v>Masril bin Abd. Muis</v>
          </cell>
          <cell r="M60" t="str">
            <v>Jorong Air Haji, Nagari Sungai Aua, Kecamatan Sungai Aur, Kabupaten Pasaman Barat, Sumatera Barat.</v>
          </cell>
          <cell r="N60" t="str">
            <v>Ermawati binti H. Sahminan</v>
          </cell>
          <cell r="O60" t="str">
            <v>Jorong Air Haji, Nagari Sungai Aua, Kecamatan Sungai Aur, Kabupaten Pasaman Barat, Sumatera Barat.</v>
          </cell>
          <cell r="Y60">
            <v>44722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B1:AB74"/>
  <sheetViews>
    <sheetView view="pageBreakPreview" zoomScale="90" zoomScaleNormal="100" workbookViewId="0">
      <selection activeCell="M63" sqref="M63"/>
    </sheetView>
  </sheetViews>
  <sheetFormatPr defaultColWidth="9.140625" defaultRowHeight="15.75"/>
  <cols>
    <col min="1" max="1" width="1.7109375" style="32" customWidth="1"/>
    <col min="2" max="2" width="3.5703125" style="32" customWidth="1"/>
    <col min="3" max="3" width="4.5703125" style="32" customWidth="1"/>
    <col min="4" max="4" width="1.7109375" style="32" customWidth="1"/>
    <col min="5" max="5" width="3.140625" style="32" customWidth="1"/>
    <col min="6" max="6" width="3.28515625" style="32" customWidth="1"/>
    <col min="7" max="7" width="9.7109375" style="32" customWidth="1"/>
    <col min="8" max="8" width="9.140625" style="32"/>
    <col min="9" max="9" width="16.28515625" style="32" customWidth="1"/>
    <col min="10" max="10" width="2.5703125" style="32" customWidth="1"/>
    <col min="11" max="12" width="9.140625" style="32"/>
    <col min="13" max="13" width="16" style="32" customWidth="1"/>
    <col min="14" max="14" width="5.28515625" style="32" customWidth="1"/>
    <col min="15" max="15" width="9.140625" style="32"/>
    <col min="16" max="16" width="14.42578125" style="32" customWidth="1"/>
    <col min="17" max="17" width="13.7109375" style="32" customWidth="1"/>
    <col min="18" max="20" width="22.42578125" style="32" customWidth="1"/>
    <col min="21" max="21" width="20.140625" style="32" customWidth="1"/>
    <col min="22" max="22" width="24.85546875" style="32" customWidth="1"/>
    <col min="23" max="23" width="9.140625" style="32"/>
    <col min="24" max="24" width="15.85546875" style="32" customWidth="1"/>
    <col min="25" max="16384" width="9.140625" style="32"/>
  </cols>
  <sheetData>
    <row r="1" spans="2:28">
      <c r="O1" s="32" t="s">
        <v>0</v>
      </c>
      <c r="P1" s="32">
        <v>19</v>
      </c>
    </row>
    <row r="2" spans="2:28" ht="7.5" customHeight="1"/>
    <row r="3" spans="2:28" ht="78.75" customHeight="1">
      <c r="O3" s="37" t="s">
        <v>1</v>
      </c>
      <c r="P3" s="37" t="s">
        <v>2</v>
      </c>
      <c r="Q3" s="37" t="s">
        <v>3</v>
      </c>
      <c r="R3" s="37" t="s">
        <v>4</v>
      </c>
      <c r="S3" s="37" t="s">
        <v>5</v>
      </c>
      <c r="T3" s="37" t="s">
        <v>6</v>
      </c>
      <c r="U3" s="37" t="s">
        <v>7</v>
      </c>
      <c r="V3" s="37" t="s">
        <v>8</v>
      </c>
      <c r="W3" s="37" t="s">
        <v>9</v>
      </c>
      <c r="X3" s="37" t="s">
        <v>10</v>
      </c>
      <c r="Y3" s="37" t="s">
        <v>11</v>
      </c>
      <c r="Z3" s="37" t="s">
        <v>12</v>
      </c>
      <c r="AA3" s="37" t="s">
        <v>13</v>
      </c>
      <c r="AB3" s="37" t="s">
        <v>14</v>
      </c>
    </row>
    <row r="4" spans="2:28" ht="24" customHeight="1">
      <c r="B4" s="32" t="s">
        <v>15</v>
      </c>
      <c r="D4" s="32" t="s">
        <v>16</v>
      </c>
      <c r="E4" s="32" t="s">
        <v>17</v>
      </c>
      <c r="M4" s="38" t="s">
        <v>18</v>
      </c>
      <c r="O4" s="39">
        <f>VLOOKUP(P1,Data!B2:O361,1,TRUE)</f>
        <v>19</v>
      </c>
      <c r="P4" s="39" t="s">
        <v>19</v>
      </c>
      <c r="Q4" s="41">
        <f>VLOOKUP(P1,Data!B2:O361,3,TRUE)</f>
        <v>44285</v>
      </c>
      <c r="R4" s="42" t="s">
        <v>20</v>
      </c>
      <c r="S4" s="43">
        <v>44418</v>
      </c>
      <c r="T4" s="39" t="s">
        <v>21</v>
      </c>
      <c r="U4" s="49" t="s">
        <v>22</v>
      </c>
      <c r="V4" s="41">
        <v>44363</v>
      </c>
      <c r="W4" s="39" t="s">
        <v>23</v>
      </c>
      <c r="X4" s="41">
        <v>44410</v>
      </c>
      <c r="Y4" s="39" t="str">
        <f>VLOOKUP(P1,Data!B2:O361,11,TRUE)</f>
        <v>Erlina binti Nasir</v>
      </c>
      <c r="Z4" s="39" t="str">
        <f>VLOOKUP(P1,Data!B2:O361,12,TRUE)</f>
        <v>Jorong Galadua, Kenagarian Koto Tuo, Kecamatan IV Koto, Kabupaten Agam</v>
      </c>
      <c r="AA4" s="39" t="str">
        <f>VLOOKUP(P1,Data!B2:O361,13,TRUE)</f>
        <v>Mohammad Firdaus bin Adnan Muhammad</v>
      </c>
      <c r="AB4" s="39" t="str">
        <f>VLOOKUP(P1,Data!B2:O361,14,TRUE)</f>
        <v>Jorong Koto, Kanagarian Simalanggang, Kecamatan Payakumbuh, Kab. Lima Puluh Kota</v>
      </c>
    </row>
    <row r="5" spans="2:28">
      <c r="B5" s="32" t="s">
        <v>24</v>
      </c>
      <c r="D5" s="32" t="s">
        <v>16</v>
      </c>
      <c r="E5" s="32" t="s">
        <v>25</v>
      </c>
    </row>
    <row r="6" spans="2:28" ht="32.25" customHeight="1">
      <c r="B6" s="33" t="s">
        <v>26</v>
      </c>
      <c r="C6" s="33"/>
      <c r="D6" s="33" t="s">
        <v>16</v>
      </c>
      <c r="E6" s="55" t="s">
        <v>27</v>
      </c>
      <c r="F6" s="55"/>
      <c r="G6" s="55"/>
      <c r="H6" s="55"/>
      <c r="I6" s="55"/>
    </row>
    <row r="7" spans="2:28" ht="8.25" customHeight="1">
      <c r="E7" s="34"/>
    </row>
    <row r="8" spans="2:28">
      <c r="E8" s="32" t="s">
        <v>28</v>
      </c>
    </row>
    <row r="9" spans="2:28">
      <c r="E9" s="32" t="s">
        <v>29</v>
      </c>
    </row>
    <row r="10" spans="2:28">
      <c r="F10" s="34" t="s">
        <v>30</v>
      </c>
    </row>
    <row r="11" spans="2:28" ht="9.75" customHeight="1"/>
    <row r="12" spans="2:28">
      <c r="E12" s="32" t="s">
        <v>31</v>
      </c>
    </row>
    <row r="13" spans="2:28" ht="6" customHeight="1"/>
    <row r="14" spans="2:28" ht="35.25" customHeight="1">
      <c r="E14" s="56" t="s">
        <v>32</v>
      </c>
      <c r="F14" s="56"/>
      <c r="G14" s="56"/>
      <c r="H14" s="56"/>
      <c r="I14" s="56"/>
      <c r="J14" s="56"/>
      <c r="K14" s="56"/>
      <c r="L14" s="56"/>
      <c r="M14" s="56"/>
    </row>
    <row r="15" spans="2:28" ht="9" customHeight="1"/>
    <row r="16" spans="2:28">
      <c r="F16" s="34" t="s">
        <v>33</v>
      </c>
    </row>
    <row r="17" spans="5:13">
      <c r="G17" s="34"/>
      <c r="H17" s="32" t="s">
        <v>34</v>
      </c>
    </row>
    <row r="18" spans="5:13" ht="16.5" customHeight="1">
      <c r="F18" s="34" t="s">
        <v>35</v>
      </c>
      <c r="G18" s="34"/>
    </row>
    <row r="19" spans="5:13" ht="15.75" customHeight="1">
      <c r="F19" s="34" t="s">
        <v>36</v>
      </c>
    </row>
    <row r="20" spans="5:13" ht="15.75" customHeight="1">
      <c r="F20" s="34" t="s">
        <v>37</v>
      </c>
    </row>
    <row r="21" spans="5:13">
      <c r="F21" s="34" t="s">
        <v>38</v>
      </c>
    </row>
    <row r="22" spans="5:13" ht="15.75" customHeight="1">
      <c r="F22" s="34" t="s">
        <v>39</v>
      </c>
      <c r="G22" s="34"/>
    </row>
    <row r="23" spans="5:13" ht="15.75" customHeight="1">
      <c r="F23" s="34" t="s">
        <v>40</v>
      </c>
      <c r="G23" s="34"/>
    </row>
    <row r="24" spans="5:13" ht="15.75" customHeight="1">
      <c r="F24" s="34" t="s">
        <v>41</v>
      </c>
      <c r="G24" s="34"/>
    </row>
    <row r="25" spans="5:13" ht="15.75" customHeight="1">
      <c r="F25" s="34" t="s">
        <v>42</v>
      </c>
      <c r="G25" s="34"/>
    </row>
    <row r="26" spans="5:13" ht="15.75" customHeight="1">
      <c r="F26" s="34" t="s">
        <v>43</v>
      </c>
      <c r="G26" s="34"/>
    </row>
    <row r="27" spans="5:13" ht="9.75" customHeight="1"/>
    <row r="28" spans="5:13" ht="86.25" customHeight="1">
      <c r="E28" s="56" t="s">
        <v>44</v>
      </c>
      <c r="F28" s="56"/>
      <c r="G28" s="56"/>
      <c r="H28" s="56"/>
      <c r="I28" s="56"/>
      <c r="J28" s="56"/>
      <c r="K28" s="56"/>
      <c r="L28" s="56"/>
      <c r="M28" s="56"/>
    </row>
    <row r="29" spans="5:13" ht="8.25" customHeight="1"/>
    <row r="30" spans="5:13">
      <c r="F30" s="32" t="s">
        <v>45</v>
      </c>
    </row>
    <row r="31" spans="5:13" ht="6" customHeight="1"/>
    <row r="32" spans="5:13">
      <c r="K32" s="40" t="s">
        <v>46</v>
      </c>
    </row>
    <row r="33" spans="2:13" ht="5.25" customHeight="1">
      <c r="K33" s="34"/>
    </row>
    <row r="34" spans="2:13">
      <c r="K34" s="34" t="s">
        <v>47</v>
      </c>
    </row>
    <row r="35" spans="2:13" ht="8.25" customHeight="1">
      <c r="K35" s="34"/>
    </row>
    <row r="36" spans="2:13" ht="11.25" customHeight="1">
      <c r="K36" s="34"/>
    </row>
    <row r="37" spans="2:13">
      <c r="K37" s="34"/>
    </row>
    <row r="38" spans="2:13">
      <c r="K38" s="34" t="s">
        <v>48</v>
      </c>
    </row>
    <row r="39" spans="2:13" ht="3.75" customHeight="1"/>
    <row r="40" spans="2:13" ht="13.5" customHeight="1">
      <c r="B40" s="32" t="s">
        <v>49</v>
      </c>
    </row>
    <row r="41" spans="2:13">
      <c r="B41" s="50" t="s">
        <v>50</v>
      </c>
      <c r="C41" s="34" t="s">
        <v>51</v>
      </c>
    </row>
    <row r="42" spans="2:13" ht="32.25" customHeight="1">
      <c r="C42" s="57" t="s">
        <v>52</v>
      </c>
      <c r="D42" s="57"/>
      <c r="E42" s="57"/>
      <c r="F42" s="57"/>
      <c r="G42" s="57"/>
      <c r="H42" s="57"/>
      <c r="I42" s="57"/>
      <c r="J42" s="57"/>
      <c r="K42" s="57"/>
      <c r="L42" s="57"/>
      <c r="M42" s="57"/>
    </row>
    <row r="43" spans="2:13" ht="3" customHeight="1">
      <c r="C43" s="36"/>
      <c r="D43" s="36"/>
      <c r="E43" s="36"/>
      <c r="F43" s="36"/>
      <c r="G43" s="36"/>
      <c r="H43" s="36"/>
      <c r="I43" s="36"/>
      <c r="J43" s="36"/>
      <c r="K43" s="36"/>
      <c r="L43" s="36"/>
      <c r="M43" s="36"/>
    </row>
    <row r="44" spans="2:13">
      <c r="B44" s="51" t="s">
        <v>53</v>
      </c>
      <c r="C44" s="34" t="s">
        <v>54</v>
      </c>
    </row>
    <row r="45" spans="2:13" ht="32.25" customHeight="1">
      <c r="C45" s="56" t="s">
        <v>55</v>
      </c>
      <c r="D45" s="56"/>
      <c r="E45" s="56"/>
      <c r="F45" s="56"/>
      <c r="G45" s="56"/>
      <c r="H45" s="56"/>
      <c r="I45" s="56"/>
      <c r="J45" s="56"/>
      <c r="K45" s="56"/>
      <c r="L45" s="56"/>
      <c r="M45" s="56"/>
    </row>
    <row r="46" spans="2:13" ht="1.5" customHeight="1"/>
    <row r="47" spans="2:13">
      <c r="B47" s="51" t="s">
        <v>56</v>
      </c>
      <c r="C47" s="34" t="s">
        <v>57</v>
      </c>
    </row>
    <row r="48" spans="2:13" ht="33" customHeight="1">
      <c r="C48" s="56" t="s">
        <v>58</v>
      </c>
      <c r="D48" s="56"/>
      <c r="E48" s="56"/>
      <c r="F48" s="56"/>
      <c r="G48" s="56"/>
      <c r="H48" s="56"/>
      <c r="I48" s="56"/>
      <c r="J48" s="56"/>
      <c r="K48" s="56"/>
      <c r="L48" s="56"/>
      <c r="M48" s="56"/>
    </row>
    <row r="49" spans="2:13">
      <c r="B49" s="51" t="s">
        <v>59</v>
      </c>
      <c r="C49" s="34" t="s">
        <v>60</v>
      </c>
    </row>
    <row r="50" spans="2:13" ht="33" customHeight="1">
      <c r="C50" s="57" t="s">
        <v>61</v>
      </c>
      <c r="D50" s="57"/>
      <c r="E50" s="57"/>
      <c r="F50" s="57"/>
      <c r="G50" s="57"/>
      <c r="H50" s="57"/>
      <c r="I50" s="57"/>
      <c r="J50" s="57"/>
      <c r="K50" s="57"/>
      <c r="L50" s="57"/>
      <c r="M50" s="57"/>
    </row>
    <row r="51" spans="2:13">
      <c r="B51" s="52" t="s">
        <v>62</v>
      </c>
      <c r="C51" s="34" t="s">
        <v>63</v>
      </c>
    </row>
    <row r="52" spans="2:13" ht="30.75" customHeight="1">
      <c r="B52" s="44"/>
      <c r="C52" s="57" t="s">
        <v>64</v>
      </c>
      <c r="D52" s="57"/>
      <c r="E52" s="57"/>
      <c r="F52" s="57"/>
      <c r="G52" s="57"/>
      <c r="H52" s="57"/>
      <c r="I52" s="57"/>
      <c r="J52" s="57"/>
      <c r="K52" s="57"/>
      <c r="L52" s="57"/>
      <c r="M52" s="57"/>
    </row>
    <row r="53" spans="2:13">
      <c r="B53" s="50" t="s">
        <v>65</v>
      </c>
      <c r="C53" s="34" t="s">
        <v>66</v>
      </c>
      <c r="D53" s="45"/>
      <c r="E53" s="45"/>
      <c r="F53" s="45"/>
      <c r="G53" s="45"/>
      <c r="H53" s="45"/>
      <c r="I53" s="45"/>
      <c r="J53" s="45"/>
      <c r="K53" s="45"/>
      <c r="L53" s="45"/>
      <c r="M53" s="45"/>
    </row>
    <row r="54" spans="2:13" ht="33" customHeight="1">
      <c r="B54" s="35"/>
      <c r="C54" s="57" t="s">
        <v>67</v>
      </c>
      <c r="D54" s="57"/>
      <c r="E54" s="57"/>
      <c r="F54" s="57"/>
      <c r="G54" s="57"/>
      <c r="H54" s="57"/>
      <c r="I54" s="57"/>
      <c r="J54" s="57"/>
      <c r="K54" s="57"/>
      <c r="L54" s="57"/>
      <c r="M54" s="57"/>
    </row>
    <row r="55" spans="2:13">
      <c r="B55" s="52" t="s">
        <v>68</v>
      </c>
      <c r="C55" s="34" t="s">
        <v>69</v>
      </c>
      <c r="D55" s="39"/>
      <c r="E55" s="39"/>
      <c r="F55" s="39"/>
      <c r="G55" s="39"/>
      <c r="H55" s="39"/>
      <c r="I55" s="39"/>
      <c r="J55" s="39"/>
      <c r="K55" s="39"/>
      <c r="L55" s="39"/>
      <c r="M55" s="39"/>
    </row>
    <row r="56" spans="2:13" ht="31.5" customHeight="1">
      <c r="B56" s="44"/>
      <c r="C56" s="57" t="s">
        <v>70</v>
      </c>
      <c r="D56" s="57"/>
      <c r="E56" s="57"/>
      <c r="F56" s="57"/>
      <c r="G56" s="57"/>
      <c r="H56" s="57"/>
      <c r="I56" s="57"/>
      <c r="J56" s="57"/>
      <c r="K56" s="57"/>
      <c r="L56" s="57"/>
      <c r="M56" s="57"/>
    </row>
    <row r="57" spans="2:13">
      <c r="B57" s="50" t="s">
        <v>71</v>
      </c>
      <c r="C57" s="34" t="s">
        <v>72</v>
      </c>
      <c r="D57" s="46"/>
      <c r="E57" s="46"/>
      <c r="F57" s="46"/>
      <c r="G57" s="46"/>
      <c r="H57" s="46"/>
      <c r="I57" s="46"/>
      <c r="J57" s="46"/>
      <c r="K57" s="46"/>
      <c r="L57" s="46"/>
      <c r="M57" s="46"/>
    </row>
    <row r="58" spans="2:13" ht="32.25" customHeight="1">
      <c r="B58" s="35"/>
      <c r="C58" s="57" t="s">
        <v>73</v>
      </c>
      <c r="D58" s="57"/>
      <c r="E58" s="57"/>
      <c r="F58" s="57"/>
      <c r="G58" s="57"/>
      <c r="H58" s="57"/>
      <c r="I58" s="57"/>
      <c r="J58" s="57"/>
      <c r="K58" s="57"/>
      <c r="L58" s="57"/>
      <c r="M58" s="57"/>
    </row>
    <row r="59" spans="2:13">
      <c r="B59" s="50" t="s">
        <v>74</v>
      </c>
      <c r="C59" s="34" t="s">
        <v>75</v>
      </c>
    </row>
    <row r="60" spans="2:13" ht="30.75" customHeight="1">
      <c r="B60" s="35"/>
      <c r="C60" s="57" t="s">
        <v>61</v>
      </c>
      <c r="D60" s="57"/>
      <c r="E60" s="57"/>
      <c r="F60" s="57"/>
      <c r="G60" s="57"/>
      <c r="H60" s="57"/>
      <c r="I60" s="57"/>
      <c r="J60" s="57"/>
      <c r="K60" s="57"/>
      <c r="L60" s="57"/>
      <c r="M60" s="57"/>
    </row>
    <row r="61" spans="2:13">
      <c r="B61" s="50" t="s">
        <v>76</v>
      </c>
      <c r="C61" s="34" t="s">
        <v>77</v>
      </c>
      <c r="D61" s="46"/>
      <c r="E61" s="46"/>
      <c r="F61" s="46"/>
      <c r="G61" s="46"/>
      <c r="H61" s="46"/>
      <c r="I61" s="46"/>
      <c r="J61" s="46"/>
      <c r="K61" s="46"/>
      <c r="L61" s="46"/>
      <c r="M61" s="46"/>
    </row>
    <row r="62" spans="2:13" ht="31.5" customHeight="1">
      <c r="B62" s="47"/>
      <c r="C62" s="57" t="s">
        <v>61</v>
      </c>
      <c r="D62" s="57"/>
      <c r="E62" s="57"/>
      <c r="F62" s="57"/>
      <c r="G62" s="57"/>
      <c r="H62" s="57"/>
      <c r="I62" s="57"/>
      <c r="J62" s="57"/>
      <c r="K62" s="57"/>
      <c r="L62" s="57"/>
      <c r="M62" s="57"/>
    </row>
    <row r="63" spans="2:13" ht="48.75" customHeight="1">
      <c r="B63" s="48"/>
      <c r="C63" s="46"/>
      <c r="D63" s="46"/>
      <c r="E63" s="46"/>
      <c r="F63" s="46"/>
      <c r="G63" s="46"/>
      <c r="H63" s="46"/>
      <c r="I63" s="46"/>
      <c r="J63" s="46"/>
      <c r="K63" s="46"/>
      <c r="L63" s="46"/>
      <c r="M63" s="46"/>
    </row>
    <row r="64" spans="2:13">
      <c r="B64" s="47"/>
    </row>
    <row r="65" spans="2:13" ht="48.75" customHeight="1">
      <c r="C65" s="46"/>
      <c r="D65" s="46"/>
      <c r="E65" s="46"/>
      <c r="F65" s="46"/>
      <c r="G65" s="46"/>
      <c r="H65" s="46"/>
      <c r="I65" s="46"/>
      <c r="J65" s="46"/>
      <c r="K65" s="46"/>
      <c r="L65" s="46"/>
      <c r="M65" s="46"/>
    </row>
    <row r="66" spans="2:13">
      <c r="B66" s="47"/>
    </row>
    <row r="67" spans="2:13" ht="55.5" customHeight="1">
      <c r="C67" s="46"/>
      <c r="D67" s="46"/>
      <c r="E67" s="46"/>
      <c r="F67" s="46"/>
      <c r="G67" s="46"/>
      <c r="H67" s="46"/>
      <c r="I67" s="46"/>
      <c r="J67" s="46"/>
      <c r="K67" s="46"/>
      <c r="L67" s="46"/>
      <c r="M67" s="46"/>
    </row>
    <row r="68" spans="2:13">
      <c r="B68" s="47"/>
    </row>
    <row r="69" spans="2:13" ht="48.75" customHeight="1">
      <c r="C69" s="46"/>
      <c r="D69" s="46"/>
      <c r="E69" s="46"/>
      <c r="F69" s="46"/>
      <c r="G69" s="46"/>
      <c r="H69" s="46"/>
      <c r="I69" s="46"/>
      <c r="J69" s="46"/>
      <c r="K69" s="46"/>
      <c r="L69" s="46"/>
      <c r="M69" s="46"/>
    </row>
    <row r="70" spans="2:13" ht="47.25" customHeight="1"/>
    <row r="74" spans="2:13" ht="31.5" customHeight="1"/>
  </sheetData>
  <mergeCells count="13">
    <mergeCell ref="C58:M58"/>
    <mergeCell ref="C60:M60"/>
    <mergeCell ref="C62:M62"/>
    <mergeCell ref="C48:M48"/>
    <mergeCell ref="C50:M50"/>
    <mergeCell ref="C52:M52"/>
    <mergeCell ref="C54:M54"/>
    <mergeCell ref="C56:M56"/>
    <mergeCell ref="E6:I6"/>
    <mergeCell ref="E14:M14"/>
    <mergeCell ref="E28:M28"/>
    <mergeCell ref="C42:M42"/>
    <mergeCell ref="C45:M45"/>
  </mergeCells>
  <pageMargins left="0.43307086614173201" right="0.23622047244094499" top="0.35433070866141703" bottom="0.43307086614173201" header="0.23622047244094499" footer="0.31496062992126"/>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B1:AB47"/>
  <sheetViews>
    <sheetView view="pageBreakPreview" zoomScale="90" zoomScaleNormal="100" workbookViewId="0">
      <selection activeCell="M63" sqref="M63"/>
    </sheetView>
  </sheetViews>
  <sheetFormatPr defaultColWidth="9.140625" defaultRowHeight="15.75"/>
  <cols>
    <col min="1" max="1" width="1.7109375" style="32" customWidth="1"/>
    <col min="2" max="2" width="2.42578125" style="32" customWidth="1"/>
    <col min="3" max="3" width="4.5703125" style="32" customWidth="1"/>
    <col min="4" max="4" width="1.7109375" style="32" customWidth="1"/>
    <col min="5" max="5" width="3.140625" style="32" customWidth="1"/>
    <col min="6" max="6" width="3.28515625" style="32" customWidth="1"/>
    <col min="7" max="7" width="9.7109375" style="32" customWidth="1"/>
    <col min="8" max="8" width="9.140625" style="32"/>
    <col min="9" max="9" width="16.28515625" style="32" customWidth="1"/>
    <col min="10" max="10" width="2.5703125" style="32" customWidth="1"/>
    <col min="11" max="12" width="9.140625" style="32"/>
    <col min="13" max="13" width="12.42578125" style="32" customWidth="1"/>
    <col min="14" max="14" width="0.85546875" style="32" customWidth="1"/>
    <col min="15" max="15" width="9.140625" style="32"/>
    <col min="16" max="16" width="14.42578125" style="32" customWidth="1"/>
    <col min="17" max="17" width="13.7109375" style="32" customWidth="1"/>
    <col min="18" max="20" width="22.42578125" style="32" customWidth="1"/>
    <col min="21" max="21" width="20.140625" style="32" customWidth="1"/>
    <col min="22" max="22" width="24.85546875" style="32" customWidth="1"/>
    <col min="23" max="23" width="9.140625" style="32"/>
    <col min="24" max="24" width="15.85546875" style="32" customWidth="1"/>
    <col min="25" max="16384" width="9.140625" style="32"/>
  </cols>
  <sheetData>
    <row r="1" spans="2:28">
      <c r="O1" s="32" t="s">
        <v>0</v>
      </c>
      <c r="P1" s="32">
        <v>50</v>
      </c>
    </row>
    <row r="2" spans="2:28" ht="7.5" customHeight="1"/>
    <row r="3" spans="2:28" ht="91.5" customHeight="1">
      <c r="O3" s="37" t="s">
        <v>1</v>
      </c>
      <c r="P3" s="37" t="s">
        <v>2</v>
      </c>
      <c r="Q3" s="37" t="s">
        <v>3</v>
      </c>
      <c r="R3" s="37" t="s">
        <v>4</v>
      </c>
      <c r="S3" s="37" t="s">
        <v>5</v>
      </c>
      <c r="T3" s="37" t="s">
        <v>6</v>
      </c>
      <c r="U3" s="37" t="s">
        <v>7</v>
      </c>
      <c r="V3" s="37" t="s">
        <v>8</v>
      </c>
      <c r="W3" s="37" t="s">
        <v>9</v>
      </c>
      <c r="X3" s="37" t="s">
        <v>10</v>
      </c>
      <c r="Y3" s="37" t="s">
        <v>11</v>
      </c>
      <c r="Z3" s="37" t="s">
        <v>12</v>
      </c>
      <c r="AA3" s="37" t="s">
        <v>13</v>
      </c>
      <c r="AB3" s="37" t="s">
        <v>14</v>
      </c>
    </row>
    <row r="4" spans="2:28">
      <c r="B4" s="32" t="s">
        <v>15</v>
      </c>
      <c r="D4" s="32" t="s">
        <v>16</v>
      </c>
      <c r="E4" s="32" t="s">
        <v>78</v>
      </c>
      <c r="M4" s="38" t="s">
        <v>79</v>
      </c>
      <c r="O4" s="39">
        <f>VLOOKUP(P1,Data!B2:O361,1,TRUE)</f>
        <v>50</v>
      </c>
      <c r="P4" s="39" t="s">
        <v>19</v>
      </c>
      <c r="Q4" s="41">
        <f>VLOOKUP(P1,Data!B2:O361,3,TRUE)</f>
        <v>44650</v>
      </c>
      <c r="R4" s="42" t="s">
        <v>20</v>
      </c>
      <c r="S4" s="43">
        <v>44418</v>
      </c>
      <c r="T4" s="39" t="s">
        <v>21</v>
      </c>
      <c r="U4" s="49" t="s">
        <v>22</v>
      </c>
      <c r="V4" s="41">
        <v>44363</v>
      </c>
      <c r="W4" s="39" t="s">
        <v>23</v>
      </c>
      <c r="X4" s="41">
        <v>44410</v>
      </c>
      <c r="Y4" s="39" t="str">
        <f>VLOOKUP(P1,Data!B2:O361,11,TRUE)</f>
        <v xml:space="preserve"> RAHMA YANIS BINTI AM. TK ZAINAL</v>
      </c>
      <c r="Z4" s="39" t="str">
        <f>VLOOKUP(P1,Data!B2:O361,12,TRUE)</f>
        <v>Jalan Imam Bonjol Simp. IV Tangah Jorong II Balai Ahad, Nagari Lubuk Basung, Kecamatan Lubuk Basung, Kabupaten Agam, Kenagarian Lubuk Basung, Lubuk Basung, Kab. Agam, Sumatera Barat</v>
      </c>
      <c r="AA4" s="39" t="str">
        <f>VLOOKUP(P1,Data!B2:O361,13,TRUE)</f>
        <v xml:space="preserve"> GUSMAWARDI. AR BIN ST. RAHMAN</v>
      </c>
      <c r="AB4" s="39" t="str">
        <f>VLOOKUP(P1,Data!B2:O361,14,TRUE)</f>
        <v>Jalan Imam Bonjol Simp. IV Tangah Jorong II Balai Ahad, Nagari Lubuk Basung, Kecamatan Lubuk Basung, Kabupaten Agam, Kenagarian Lubuk Basung, Lubuk Basung, Kab. Agam, Sumatera Barat</v>
      </c>
    </row>
    <row r="5" spans="2:28">
      <c r="B5" s="32" t="s">
        <v>24</v>
      </c>
      <c r="D5" s="32" t="s">
        <v>16</v>
      </c>
      <c r="E5" s="32" t="s">
        <v>25</v>
      </c>
    </row>
    <row r="6" spans="2:28" ht="34.5" customHeight="1">
      <c r="B6" s="33" t="s">
        <v>26</v>
      </c>
      <c r="C6" s="33"/>
      <c r="D6" s="33" t="s">
        <v>16</v>
      </c>
      <c r="E6" s="55" t="s">
        <v>80</v>
      </c>
      <c r="F6" s="55"/>
      <c r="G6" s="55"/>
      <c r="H6" s="55"/>
      <c r="I6" s="55"/>
    </row>
    <row r="7" spans="2:28">
      <c r="E7" s="34"/>
    </row>
    <row r="8" spans="2:28">
      <c r="E8" s="32" t="s">
        <v>28</v>
      </c>
    </row>
    <row r="9" spans="2:28">
      <c r="E9" s="32" t="s">
        <v>29</v>
      </c>
    </row>
    <row r="10" spans="2:28">
      <c r="F10" s="34" t="s">
        <v>21</v>
      </c>
    </row>
    <row r="12" spans="2:28">
      <c r="E12" s="32" t="s">
        <v>31</v>
      </c>
    </row>
    <row r="13" spans="2:28" ht="6" customHeight="1"/>
    <row r="14" spans="2:28" ht="35.25" customHeight="1">
      <c r="E14" s="56" t="s">
        <v>32</v>
      </c>
      <c r="F14" s="56"/>
      <c r="G14" s="56"/>
      <c r="H14" s="56"/>
      <c r="I14" s="56"/>
      <c r="J14" s="56"/>
      <c r="K14" s="56"/>
      <c r="L14" s="56"/>
      <c r="M14" s="56"/>
    </row>
    <row r="16" spans="2:28">
      <c r="G16" s="34" t="s">
        <v>81</v>
      </c>
    </row>
    <row r="18" spans="5:13">
      <c r="H18" s="32" t="s">
        <v>34</v>
      </c>
    </row>
    <row r="19" spans="5:13">
      <c r="M19" s="32" t="s">
        <v>82</v>
      </c>
    </row>
    <row r="20" spans="5:13" ht="16.5" customHeight="1">
      <c r="G20" s="34" t="s">
        <v>83</v>
      </c>
    </row>
    <row r="21" spans="5:13" ht="22.5" customHeight="1">
      <c r="G21" s="34" t="s">
        <v>84</v>
      </c>
    </row>
    <row r="22" spans="5:13" ht="23.25" customHeight="1">
      <c r="G22" s="34" t="s">
        <v>85</v>
      </c>
    </row>
    <row r="24" spans="5:13" ht="100.5" customHeight="1">
      <c r="E24" s="56" t="str">
        <f>"    Terhadap Putusan Pengadilan Agama "&amp;T4&amp;" Nomor "&amp;U4&amp;" tanggal "&amp;TEXT(V4,"dd Mmmm Yyyy")&amp;" yang Saudara kirimkan dengan surat pengantar Nomor  "&amp;W4&amp;" tanggal "&amp;TEXT(X4,"dd Mmmm Yyyy")&amp;" telah kami terima dan telah didaftarkan dalam Buku Register banding Pengadilan Tinggi Agama Padang, nomor "&amp;R4&amp;" tanggal "&amp;TEXT(S4,"dd Mmmm Yyyy")</f>
        <v>Terhadap Putusan Pengadilan Agama Payakumbuh Nomor 71/Pdt.G/2021/PA.Pyk tanggal 16 Juni 2021 yang Saudara kirimkan dengan surat pengantar Nomor  W3-A5/1130/HK.01/VIII/2021 tanggal 02 Agustus 2021 telah kami terima dan telah didaftarkan dalam Buku Register banding Pengadilan Tinggi Agama Padang, nomor 36/Pdt.G/2021/PTA.Pdg tanggal 10 Agustus 2021</v>
      </c>
      <c r="F24" s="56"/>
      <c r="G24" s="56"/>
      <c r="H24" s="56"/>
      <c r="I24" s="56"/>
      <c r="J24" s="56"/>
      <c r="K24" s="56"/>
      <c r="L24" s="56"/>
      <c r="M24" s="56"/>
    </row>
    <row r="25" spans="5:13" ht="8.25" customHeight="1"/>
    <row r="26" spans="5:13">
      <c r="F26" s="32" t="s">
        <v>45</v>
      </c>
    </row>
    <row r="28" spans="5:13">
      <c r="K28" s="40" t="s">
        <v>46</v>
      </c>
    </row>
    <row r="29" spans="5:13" ht="5.25" customHeight="1">
      <c r="K29" s="34"/>
    </row>
    <row r="30" spans="5:13">
      <c r="K30" s="34" t="s">
        <v>86</v>
      </c>
    </row>
    <row r="31" spans="5:13">
      <c r="K31" s="34"/>
    </row>
    <row r="32" spans="5:13">
      <c r="K32" s="34"/>
    </row>
    <row r="33" spans="2:13">
      <c r="K33" s="34"/>
    </row>
    <row r="34" spans="2:13">
      <c r="K34" s="34" t="s">
        <v>87</v>
      </c>
    </row>
    <row r="36" spans="2:13">
      <c r="B36" s="32" t="s">
        <v>49</v>
      </c>
    </row>
    <row r="37" spans="2:13">
      <c r="B37" s="50" t="s">
        <v>88</v>
      </c>
      <c r="C37" s="35"/>
    </row>
    <row r="38" spans="2:13" ht="35.25" customHeight="1">
      <c r="C38" s="57" t="s">
        <v>89</v>
      </c>
      <c r="D38" s="57"/>
      <c r="E38" s="57"/>
      <c r="F38" s="57"/>
      <c r="G38" s="57"/>
      <c r="H38" s="57"/>
      <c r="I38" s="57"/>
      <c r="J38" s="57"/>
      <c r="K38" s="57"/>
      <c r="L38" s="57"/>
      <c r="M38" s="57"/>
    </row>
    <row r="39" spans="2:13" ht="4.5" customHeight="1">
      <c r="C39" s="36"/>
      <c r="D39" s="36"/>
      <c r="E39" s="36"/>
      <c r="F39" s="36"/>
      <c r="G39" s="36"/>
      <c r="H39" s="36"/>
      <c r="I39" s="36"/>
      <c r="J39" s="36"/>
      <c r="K39" s="36"/>
      <c r="L39" s="36"/>
      <c r="M39" s="36"/>
    </row>
    <row r="40" spans="2:13">
      <c r="B40" s="51" t="s">
        <v>90</v>
      </c>
    </row>
    <row r="41" spans="2:13" ht="33" customHeight="1">
      <c r="C41" s="56" t="s">
        <v>91</v>
      </c>
      <c r="D41" s="56"/>
      <c r="E41" s="56"/>
      <c r="F41" s="56"/>
      <c r="G41" s="56"/>
      <c r="H41" s="56"/>
      <c r="I41" s="56"/>
      <c r="J41" s="56"/>
      <c r="K41" s="56"/>
      <c r="L41" s="56"/>
      <c r="M41" s="56"/>
    </row>
    <row r="42" spans="2:13" ht="4.5" customHeight="1"/>
    <row r="43" spans="2:13">
      <c r="B43" s="51" t="s">
        <v>92</v>
      </c>
    </row>
    <row r="44" spans="2:13" ht="31.5" customHeight="1">
      <c r="C44" s="56" t="s">
        <v>93</v>
      </c>
      <c r="D44" s="56"/>
      <c r="E44" s="56"/>
      <c r="F44" s="56"/>
      <c r="G44" s="56"/>
      <c r="H44" s="56"/>
      <c r="I44" s="56"/>
      <c r="J44" s="56"/>
      <c r="K44" s="56"/>
      <c r="L44" s="56"/>
      <c r="M44" s="56"/>
    </row>
    <row r="45" spans="2:13" ht="3" customHeight="1"/>
    <row r="46" spans="2:13">
      <c r="B46" s="51" t="s">
        <v>94</v>
      </c>
    </row>
    <row r="47" spans="2:13" ht="35.25" customHeight="1">
      <c r="C47" s="56" t="s">
        <v>95</v>
      </c>
      <c r="D47" s="56"/>
      <c r="E47" s="56"/>
      <c r="F47" s="56"/>
      <c r="G47" s="56"/>
      <c r="H47" s="56"/>
      <c r="I47" s="56"/>
      <c r="J47" s="56"/>
      <c r="K47" s="56"/>
      <c r="L47" s="56"/>
      <c r="M47" s="56"/>
    </row>
  </sheetData>
  <mergeCells count="7">
    <mergeCell ref="C44:M44"/>
    <mergeCell ref="C47:M47"/>
    <mergeCell ref="E6:I6"/>
    <mergeCell ref="E14:M14"/>
    <mergeCell ref="E24:M24"/>
    <mergeCell ref="C38:M38"/>
    <mergeCell ref="C41:M41"/>
  </mergeCells>
  <pageMargins left="0.55118110236220497" right="0.62992125984252001" top="0.36" bottom="0.43307086614173201" header="0.25" footer="0.31496062992126"/>
  <pageSetup paperSize="9" orientation="portrait" verticalDpi="598"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B1:AB45"/>
  <sheetViews>
    <sheetView view="pageBreakPreview" topLeftCell="A4" zoomScale="85" zoomScaleNormal="100" workbookViewId="0">
      <selection activeCell="E22" sqref="E22:M22"/>
    </sheetView>
  </sheetViews>
  <sheetFormatPr defaultColWidth="9.140625" defaultRowHeight="15.75"/>
  <cols>
    <col min="1" max="1" width="1.7109375" style="32" customWidth="1"/>
    <col min="2" max="2" width="2.42578125" style="32" customWidth="1"/>
    <col min="3" max="3" width="4.5703125" style="32" customWidth="1"/>
    <col min="4" max="4" width="1.7109375" style="32" customWidth="1"/>
    <col min="5" max="5" width="3.140625" style="32" customWidth="1"/>
    <col min="6" max="6" width="3.28515625" style="32" customWidth="1"/>
    <col min="7" max="7" width="9.7109375" style="32" customWidth="1"/>
    <col min="8" max="8" width="9.140625" style="32"/>
    <col min="9" max="9" width="16.28515625" style="32" customWidth="1"/>
    <col min="10" max="10" width="2.5703125" style="32" customWidth="1"/>
    <col min="11" max="12" width="9.140625" style="32"/>
    <col min="13" max="13" width="19.42578125" style="32" customWidth="1"/>
    <col min="14" max="14" width="1.7109375" style="32" customWidth="1"/>
    <col min="15" max="15" width="12.85546875" style="32" customWidth="1"/>
    <col min="16" max="16" width="14.42578125" style="32" customWidth="1"/>
    <col min="17" max="17" width="13.7109375" style="32" customWidth="1"/>
    <col min="18" max="20" width="22.42578125" style="32" customWidth="1"/>
    <col min="21" max="21" width="20.140625" style="32" customWidth="1"/>
    <col min="22" max="22" width="24.85546875" style="32" customWidth="1"/>
    <col min="23" max="16384" width="9.140625" style="32"/>
  </cols>
  <sheetData>
    <row r="1" spans="2:28">
      <c r="O1" s="32" t="s">
        <v>0</v>
      </c>
      <c r="P1" s="32">
        <v>64</v>
      </c>
    </row>
    <row r="2" spans="2:28" ht="7.5" customHeight="1"/>
    <row r="3" spans="2:28" ht="97.5" customHeight="1">
      <c r="O3" s="37" t="s">
        <v>1</v>
      </c>
      <c r="P3" s="37" t="s">
        <v>2</v>
      </c>
      <c r="Q3" s="37" t="s">
        <v>3</v>
      </c>
      <c r="R3" s="37" t="s">
        <v>4</v>
      </c>
      <c r="S3" s="37" t="s">
        <v>5</v>
      </c>
      <c r="T3" s="37" t="s">
        <v>6</v>
      </c>
      <c r="U3" s="37" t="s">
        <v>7</v>
      </c>
      <c r="V3" s="37" t="s">
        <v>8</v>
      </c>
      <c r="W3" s="37" t="s">
        <v>9</v>
      </c>
      <c r="X3" s="37" t="s">
        <v>10</v>
      </c>
      <c r="Y3" s="37" t="s">
        <v>11</v>
      </c>
      <c r="Z3" s="37" t="s">
        <v>12</v>
      </c>
      <c r="AA3" s="37" t="s">
        <v>13</v>
      </c>
      <c r="AB3" s="37" t="s">
        <v>14</v>
      </c>
    </row>
    <row r="4" spans="2:28">
      <c r="B4" s="32" t="s">
        <v>15</v>
      </c>
      <c r="D4" s="32" t="s">
        <v>16</v>
      </c>
      <c r="E4" s="32" t="str">
        <f>P4</f>
        <v>W3-A/2108/HK.05/VIII/2022</v>
      </c>
      <c r="M4" s="38" t="str">
        <f>"Padang,  "&amp;TEXT(Q4,"dd Mmmm yyyy")</f>
        <v>Padang,  02 Agustus 2022</v>
      </c>
      <c r="O4" s="39">
        <f>VLOOKUP(P1,Data!B2:O361,1,TRUE)</f>
        <v>64</v>
      </c>
      <c r="P4" s="39" t="str">
        <f>VLOOKUP(P1,Data!B2:O361,2,TRUE)</f>
        <v>W3-A/2108/HK.05/VIII/2022</v>
      </c>
      <c r="Q4" s="41">
        <f>VLOOKUP(P1,Data!B2:O361,3,TRUE)</f>
        <v>44775</v>
      </c>
      <c r="R4" s="42" t="str">
        <f>VLOOKUP(P1,Data!B2:O361,4,TRUE)</f>
        <v>37/Pdt.G/2022/PTA.Pdg</v>
      </c>
      <c r="S4" s="43">
        <f>VLOOKUP(P1,Data!B2:O361,5,TRUE)</f>
        <v>44775</v>
      </c>
      <c r="T4" s="39" t="str">
        <f>VLOOKUP(P1,Data!B2:O361,6,TRUE)</f>
        <v>Bukittinggi</v>
      </c>
      <c r="U4" s="39" t="str">
        <f>VLOOKUP(P1,Data!B2:O361,7,TRUE)</f>
        <v>319/Pdt.G/2022/PA.Bkt</v>
      </c>
      <c r="V4" s="41">
        <f>VLOOKUP(P1,Data!B2:O361,8,TRUE)</f>
        <v>44726</v>
      </c>
      <c r="W4" s="39" t="str">
        <f>VLOOKUP(P1,Data!B2:O361,9,TRUE)</f>
        <v>W3-A.4/2487/HK.05/VII/2022</v>
      </c>
      <c r="X4" s="39">
        <f>VLOOKUP(P1,Data!B2:O361,10,TRUE)</f>
        <v>44767</v>
      </c>
      <c r="Y4" s="39" t="str">
        <f>VLOOKUP(P1,Data!B2:O361,11,TRUE)</f>
        <v>Yulia Syahrial binti Syahrial</v>
      </c>
      <c r="Z4" s="39" t="str">
        <f>VLOOKUP(P1,Data!B2:O361,12,TRUE)</f>
        <v>Depan Kantor Wali Nagari Padang Lua, Jorong Padang Lua, Kanagarian Padang Lua, Kecamatan Banuhampu, Kabupaten Agam.</v>
      </c>
      <c r="AA4" s="39" t="str">
        <f>VLOOKUP(P1,Data!B2:O361,13,TRUE)</f>
        <v>Armen bin Musa</v>
      </c>
      <c r="AB4" s="39" t="str">
        <f>VLOOKUP(P1,Data!B2:O361,14,TRUE)</f>
        <v>Jorong Pasa Rabba, Kanagarian Panyalaian, Kecamatan X Koto, Kabupaten Tanah Datar.</v>
      </c>
    </row>
    <row r="5" spans="2:28">
      <c r="B5" s="32" t="s">
        <v>24</v>
      </c>
      <c r="D5" s="32" t="s">
        <v>16</v>
      </c>
      <c r="E5" s="32" t="s">
        <v>25</v>
      </c>
    </row>
    <row r="6" spans="2:28" ht="34.5" customHeight="1">
      <c r="B6" s="33" t="s">
        <v>26</v>
      </c>
      <c r="C6" s="33"/>
      <c r="D6" s="33" t="s">
        <v>16</v>
      </c>
      <c r="E6" s="55" t="str">
        <f>"Penerimaan dan Registrasi Perkara Banding Nomor  "&amp;R4</f>
        <v>Penerimaan dan Registrasi Perkara Banding Nomor  37/Pdt.G/2022/PTA.Pdg</v>
      </c>
      <c r="F6" s="55"/>
      <c r="G6" s="55"/>
      <c r="H6" s="55"/>
      <c r="I6" s="55"/>
    </row>
    <row r="7" spans="2:28">
      <c r="E7" s="34"/>
    </row>
    <row r="8" spans="2:28">
      <c r="E8" s="32" t="s">
        <v>28</v>
      </c>
    </row>
    <row r="9" spans="2:28">
      <c r="E9" s="32" t="s">
        <v>29</v>
      </c>
    </row>
    <row r="10" spans="2:28">
      <c r="F10" s="34" t="str">
        <f>T4</f>
        <v>Bukittinggi</v>
      </c>
    </row>
    <row r="12" spans="2:28">
      <c r="E12" s="32" t="s">
        <v>31</v>
      </c>
    </row>
    <row r="13" spans="2:28" ht="6" customHeight="1"/>
    <row r="14" spans="2:28" ht="35.25" customHeight="1">
      <c r="E14" s="56" t="s">
        <v>96</v>
      </c>
      <c r="F14" s="56"/>
      <c r="G14" s="56"/>
      <c r="H14" s="56"/>
      <c r="I14" s="56"/>
      <c r="J14" s="56"/>
      <c r="K14" s="56"/>
      <c r="L14" s="56"/>
      <c r="M14" s="56"/>
    </row>
    <row r="16" spans="2:28">
      <c r="G16" s="34" t="str">
        <f>Y4&amp;" sebagai Pembanding"</f>
        <v>Yulia Syahrial binti Syahrial sebagai Pembanding</v>
      </c>
    </row>
    <row r="18" spans="5:13">
      <c r="H18" s="32" t="s">
        <v>34</v>
      </c>
    </row>
    <row r="19" spans="5:13">
      <c r="M19" s="32" t="s">
        <v>82</v>
      </c>
    </row>
    <row r="20" spans="5:13">
      <c r="G20" s="34" t="str">
        <f>AA4&amp;" sebagai Terbanding"</f>
        <v>Armen bin Musa sebagai Terbanding</v>
      </c>
    </row>
    <row r="22" spans="5:13" ht="100.5" customHeight="1">
      <c r="E22" s="56" t="str">
        <f>"Terhadap Putusan Pengadilan Agama "&amp;T4&amp;" Nomor "&amp;U4&amp;" tanggal "&amp;TEXT(V4,"dd Mmmm Yyyy")&amp;" yang Saudara kirimkan dengan surat pengantar Nomor  "&amp;W4&amp;" tanggal "&amp;TEXT(X4,"dd Mmmm Yyyy")&amp;" telah kami terima dan telah didaftarkan dalam Buku Register Banding Pengadilan Tinggi Agama Padang, Nomor "&amp;R4&amp;" tanggal "&amp;TEXT(S4,"dd Mmmm Yyyy")</f>
        <v>Terhadap Putusan Pengadilan Agama Bukittinggi Nomor 319/Pdt.G/2022/PA.Bkt tanggal 14 Juni 2022 yang Saudara kirimkan dengan surat pengantar Nomor  W3-A.4/2487/HK.05/VII/2022 tanggal 25 Juli 2022 telah kami terima dan telah didaftarkan dalam Buku Register Banding Pengadilan Tinggi Agama Padang, Nomor 37/Pdt.G/2022/PTA.Pdg tanggal 02 Agustus 2022</v>
      </c>
      <c r="F22" s="56"/>
      <c r="G22" s="56"/>
      <c r="H22" s="56"/>
      <c r="I22" s="56"/>
      <c r="J22" s="56"/>
      <c r="K22" s="56"/>
      <c r="L22" s="56"/>
      <c r="M22" s="56"/>
    </row>
    <row r="23" spans="5:13" ht="8.25" customHeight="1"/>
    <row r="24" spans="5:13">
      <c r="E24" s="32" t="s">
        <v>45</v>
      </c>
    </row>
    <row r="26" spans="5:13">
      <c r="K26" s="40" t="s">
        <v>46</v>
      </c>
    </row>
    <row r="27" spans="5:13" ht="5.25" customHeight="1">
      <c r="K27" s="34"/>
    </row>
    <row r="28" spans="5:13">
      <c r="K28" s="34" t="s">
        <v>47</v>
      </c>
    </row>
    <row r="29" spans="5:13">
      <c r="K29" s="34"/>
    </row>
    <row r="30" spans="5:13">
      <c r="K30" s="34"/>
    </row>
    <row r="31" spans="5:13">
      <c r="K31" s="34"/>
    </row>
    <row r="32" spans="5:13">
      <c r="K32" s="34" t="s">
        <v>525</v>
      </c>
    </row>
    <row r="34" spans="2:15">
      <c r="B34" s="32" t="s">
        <v>49</v>
      </c>
    </row>
    <row r="35" spans="2:15">
      <c r="B35" s="35" t="str">
        <f>"1. "&amp;Y4</f>
        <v>1. Yulia Syahrial binti Syahrial</v>
      </c>
      <c r="C35" s="35"/>
    </row>
    <row r="36" spans="2:15" ht="34.5" customHeight="1">
      <c r="C36" s="57" t="str">
        <f>"Tempat Tinggal di "&amp;Z4</f>
        <v>Tempat Tinggal di Depan Kantor Wali Nagari Padang Lua, Jorong Padang Lua, Kanagarian Padang Lua, Kecamatan Banuhampu, Kabupaten Agam.</v>
      </c>
      <c r="D36" s="57"/>
      <c r="E36" s="57"/>
      <c r="F36" s="57"/>
      <c r="G36" s="57"/>
      <c r="H36" s="57"/>
      <c r="I36" s="57"/>
      <c r="J36" s="57"/>
      <c r="K36" s="57"/>
      <c r="L36" s="57"/>
      <c r="M36" s="57"/>
    </row>
    <row r="37" spans="2:15" ht="4.5" customHeight="1">
      <c r="C37" s="36"/>
      <c r="D37" s="36"/>
      <c r="E37" s="36"/>
      <c r="F37" s="36"/>
      <c r="G37" s="36"/>
      <c r="H37" s="36"/>
      <c r="I37" s="36"/>
      <c r="J37" s="36"/>
      <c r="K37" s="36"/>
      <c r="L37" s="36"/>
      <c r="M37" s="36"/>
    </row>
    <row r="38" spans="2:15">
      <c r="B38" s="34" t="str">
        <f>"2. "&amp;AA4</f>
        <v>2. Armen bin Musa</v>
      </c>
    </row>
    <row r="39" spans="2:15" ht="33.75" customHeight="1">
      <c r="C39" s="56" t="str">
        <f>"Tempat tinggal di "&amp;AB4</f>
        <v>Tempat tinggal di Jorong Pasa Rabba, Kanagarian Panyalaian, Kecamatan X Koto, Kabupaten Tanah Datar.</v>
      </c>
      <c r="D39" s="56"/>
      <c r="E39" s="56"/>
      <c r="F39" s="56"/>
      <c r="G39" s="56"/>
      <c r="H39" s="56"/>
      <c r="I39" s="56"/>
      <c r="J39" s="56"/>
      <c r="K39" s="56"/>
      <c r="L39" s="56"/>
      <c r="M39" s="56"/>
    </row>
    <row r="41" spans="2:15">
      <c r="O41" s="32">
        <v>8116666602</v>
      </c>
    </row>
    <row r="45" spans="2:15">
      <c r="K45" s="32">
        <v>5</v>
      </c>
    </row>
  </sheetData>
  <mergeCells count="5">
    <mergeCell ref="E6:I6"/>
    <mergeCell ref="E14:M14"/>
    <mergeCell ref="E22:M22"/>
    <mergeCell ref="C36:M36"/>
    <mergeCell ref="C39:M39"/>
  </mergeCells>
  <pageMargins left="0.55118110236220497" right="0.62992125984252001" top="0.36" bottom="0.43307086614173201" header="0.25" footer="0.31496062992126"/>
  <pageSetup paperSize="9" scale="96" orientation="portrait" r:id="rId1"/>
  <drawing r:id="rId2"/>
</worksheet>
</file>

<file path=xl/worksheets/sheet4.xml><?xml version="1.0" encoding="utf-8"?>
<worksheet xmlns="http://schemas.openxmlformats.org/spreadsheetml/2006/main" xmlns:r="http://schemas.openxmlformats.org/officeDocument/2006/relationships">
  <dimension ref="B1:Y68"/>
  <sheetViews>
    <sheetView tabSelected="1" topLeftCell="B1" zoomScale="81" zoomScaleNormal="81" workbookViewId="0">
      <pane ySplit="2" topLeftCell="A47" activePane="bottomLeft" state="frozen"/>
      <selection pane="bottomLeft" activeCell="C68" sqref="C68"/>
    </sheetView>
  </sheetViews>
  <sheetFormatPr defaultColWidth="9" defaultRowHeight="15"/>
  <cols>
    <col min="1" max="1" width="1.42578125" customWidth="1"/>
    <col min="2" max="2" width="4.140625" customWidth="1"/>
    <col min="3" max="3" width="27.85546875" customWidth="1"/>
    <col min="4" max="4" width="11.5703125" customWidth="1"/>
    <col min="5" max="5" width="21.7109375" customWidth="1"/>
    <col min="6" max="6" width="11.5703125" customWidth="1"/>
    <col min="7" max="7" width="16.5703125" customWidth="1"/>
    <col min="8" max="8" width="24.42578125" customWidth="1"/>
    <col min="9" max="9" width="25" customWidth="1"/>
    <col min="10" max="10" width="28.5703125" customWidth="1"/>
    <col min="11" max="11" width="17" customWidth="1"/>
    <col min="12" max="12" width="57.28515625" customWidth="1"/>
    <col min="13" max="13" width="188.7109375" customWidth="1"/>
    <col min="14" max="14" width="47.7109375" customWidth="1"/>
    <col min="15" max="15" width="17" customWidth="1"/>
    <col min="19" max="19" width="39.5703125" style="2" customWidth="1"/>
    <col min="21" max="21" width="13.85546875" customWidth="1"/>
    <col min="22" max="24" width="11.5703125" customWidth="1"/>
    <col min="25" max="25" width="11.42578125" customWidth="1"/>
  </cols>
  <sheetData>
    <row r="1" spans="2:25" ht="45" customHeight="1">
      <c r="P1" s="61" t="s">
        <v>1</v>
      </c>
      <c r="Q1" s="63" t="s">
        <v>97</v>
      </c>
      <c r="R1" s="63" t="s">
        <v>98</v>
      </c>
      <c r="S1" s="63" t="s">
        <v>99</v>
      </c>
      <c r="T1" s="65" t="s">
        <v>100</v>
      </c>
      <c r="U1" s="58" t="s">
        <v>101</v>
      </c>
      <c r="V1" s="59"/>
      <c r="W1" s="59"/>
      <c r="X1" s="59"/>
      <c r="Y1" s="60"/>
    </row>
    <row r="2" spans="2:25" s="1" customFormat="1" ht="69" customHeight="1">
      <c r="B2" s="3" t="s">
        <v>1</v>
      </c>
      <c r="C2" s="3" t="s">
        <v>2</v>
      </c>
      <c r="D2" s="3" t="s">
        <v>3</v>
      </c>
      <c r="E2" s="3" t="s">
        <v>4</v>
      </c>
      <c r="F2" s="3" t="s">
        <v>5</v>
      </c>
      <c r="G2" s="3" t="s">
        <v>6</v>
      </c>
      <c r="H2" s="4" t="s">
        <v>7</v>
      </c>
      <c r="I2" s="3" t="s">
        <v>8</v>
      </c>
      <c r="J2" s="3" t="s">
        <v>9</v>
      </c>
      <c r="K2" s="3" t="s">
        <v>10</v>
      </c>
      <c r="L2" s="3" t="s">
        <v>11</v>
      </c>
      <c r="M2" s="3" t="s">
        <v>12</v>
      </c>
      <c r="N2" s="3" t="s">
        <v>13</v>
      </c>
      <c r="O2" s="3" t="s">
        <v>14</v>
      </c>
      <c r="P2" s="62"/>
      <c r="Q2" s="64"/>
      <c r="R2" s="64"/>
      <c r="S2" s="64"/>
      <c r="T2" s="64"/>
      <c r="U2" s="27" t="s">
        <v>102</v>
      </c>
      <c r="V2" s="27" t="s">
        <v>103</v>
      </c>
      <c r="W2" s="27" t="s">
        <v>104</v>
      </c>
      <c r="X2" s="28" t="s">
        <v>105</v>
      </c>
      <c r="Y2" s="31" t="s">
        <v>106</v>
      </c>
    </row>
    <row r="3" spans="2:25" ht="127.5" customHeight="1">
      <c r="B3" s="5">
        <v>1</v>
      </c>
      <c r="C3" s="5" t="s">
        <v>107</v>
      </c>
      <c r="D3" s="6">
        <v>44209</v>
      </c>
      <c r="E3" s="5" t="s">
        <v>108</v>
      </c>
      <c r="F3" s="7">
        <v>44200</v>
      </c>
      <c r="G3" s="5" t="s">
        <v>109</v>
      </c>
      <c r="H3" s="53" t="s">
        <v>110</v>
      </c>
      <c r="I3" s="6">
        <v>44118</v>
      </c>
      <c r="J3" s="5" t="s">
        <v>111</v>
      </c>
      <c r="K3" s="6">
        <v>44187</v>
      </c>
      <c r="L3" s="5" t="s">
        <v>112</v>
      </c>
      <c r="M3" s="5" t="s">
        <v>113</v>
      </c>
      <c r="N3" s="5" t="s">
        <v>114</v>
      </c>
      <c r="O3" s="5" t="s">
        <v>115</v>
      </c>
      <c r="P3" s="20">
        <v>1</v>
      </c>
      <c r="Q3" s="29" t="s">
        <v>108</v>
      </c>
      <c r="R3" s="29" t="s">
        <v>116</v>
      </c>
      <c r="S3" s="29" t="s">
        <v>117</v>
      </c>
      <c r="T3" s="29" t="s">
        <v>118</v>
      </c>
      <c r="U3" s="30">
        <v>44200</v>
      </c>
      <c r="V3" s="30">
        <v>44200</v>
      </c>
      <c r="W3" s="30">
        <v>44210</v>
      </c>
      <c r="X3" s="30">
        <v>44217</v>
      </c>
    </row>
    <row r="4" spans="2:25" ht="105">
      <c r="B4" s="5">
        <v>2</v>
      </c>
      <c r="C4" s="5" t="s">
        <v>119</v>
      </c>
      <c r="D4" s="6">
        <v>44209</v>
      </c>
      <c r="E4" s="5" t="s">
        <v>120</v>
      </c>
      <c r="F4" s="6">
        <v>44200</v>
      </c>
      <c r="G4" s="5" t="s">
        <v>121</v>
      </c>
      <c r="H4" s="5" t="s">
        <v>122</v>
      </c>
      <c r="I4" s="6">
        <v>44148</v>
      </c>
      <c r="J4" s="5" t="s">
        <v>123</v>
      </c>
      <c r="K4" s="6">
        <v>44182</v>
      </c>
      <c r="L4" s="5" t="s">
        <v>124</v>
      </c>
      <c r="M4" s="5" t="s">
        <v>125</v>
      </c>
      <c r="N4" s="5" t="s">
        <v>126</v>
      </c>
      <c r="O4" s="5" t="s">
        <v>127</v>
      </c>
      <c r="P4" s="20">
        <v>2</v>
      </c>
      <c r="Q4" s="29" t="s">
        <v>120</v>
      </c>
      <c r="R4" s="29" t="s">
        <v>128</v>
      </c>
      <c r="S4" s="29" t="s">
        <v>129</v>
      </c>
      <c r="T4" s="29" t="s">
        <v>130</v>
      </c>
      <c r="U4" s="30">
        <v>44200</v>
      </c>
      <c r="V4" s="30">
        <v>44200</v>
      </c>
      <c r="W4" s="30">
        <v>44210</v>
      </c>
      <c r="X4" s="30">
        <v>44222</v>
      </c>
    </row>
    <row r="5" spans="2:25" ht="135">
      <c r="B5" s="5">
        <v>3</v>
      </c>
      <c r="C5" s="5" t="s">
        <v>131</v>
      </c>
      <c r="D5" s="6">
        <v>44209</v>
      </c>
      <c r="E5" s="5" t="s">
        <v>132</v>
      </c>
      <c r="F5" s="6">
        <v>44200</v>
      </c>
      <c r="G5" s="5" t="s">
        <v>21</v>
      </c>
      <c r="H5" s="5" t="s">
        <v>133</v>
      </c>
      <c r="I5" s="6">
        <v>44152</v>
      </c>
      <c r="J5" s="5" t="s">
        <v>134</v>
      </c>
      <c r="K5" s="6">
        <v>44193</v>
      </c>
      <c r="L5" s="5" t="s">
        <v>135</v>
      </c>
      <c r="M5" s="5" t="s">
        <v>136</v>
      </c>
      <c r="N5" s="5" t="s">
        <v>137</v>
      </c>
      <c r="O5" s="5" t="s">
        <v>138</v>
      </c>
      <c r="P5" s="20">
        <v>3</v>
      </c>
      <c r="Q5" s="29" t="s">
        <v>132</v>
      </c>
      <c r="R5" s="29" t="s">
        <v>128</v>
      </c>
      <c r="S5" s="29" t="s">
        <v>139</v>
      </c>
      <c r="T5" s="29" t="s">
        <v>140</v>
      </c>
      <c r="U5" s="30">
        <v>44200</v>
      </c>
      <c r="V5" s="30">
        <v>44223</v>
      </c>
      <c r="W5" s="30">
        <v>44210</v>
      </c>
      <c r="X5" s="30">
        <v>44224</v>
      </c>
    </row>
    <row r="6" spans="2:25" ht="105">
      <c r="B6" s="5">
        <v>4</v>
      </c>
      <c r="C6" s="5" t="s">
        <v>141</v>
      </c>
      <c r="D6" s="6">
        <v>44209</v>
      </c>
      <c r="E6" s="5" t="s">
        <v>142</v>
      </c>
      <c r="F6" s="6">
        <v>44201</v>
      </c>
      <c r="G6" s="5" t="s">
        <v>143</v>
      </c>
      <c r="H6" s="5" t="s">
        <v>144</v>
      </c>
      <c r="I6" s="6">
        <v>44145</v>
      </c>
      <c r="J6" s="5" t="s">
        <v>145</v>
      </c>
      <c r="K6" s="6">
        <v>44190</v>
      </c>
      <c r="L6" s="5" t="s">
        <v>146</v>
      </c>
      <c r="M6" s="5" t="s">
        <v>147</v>
      </c>
      <c r="N6" s="5" t="s">
        <v>148</v>
      </c>
      <c r="O6" s="5" t="s">
        <v>149</v>
      </c>
      <c r="P6" s="20">
        <v>4</v>
      </c>
      <c r="Q6" s="29" t="s">
        <v>142</v>
      </c>
      <c r="R6" s="29" t="s">
        <v>116</v>
      </c>
      <c r="S6" s="29" t="s">
        <v>150</v>
      </c>
      <c r="T6" s="29" t="s">
        <v>151</v>
      </c>
      <c r="U6" s="30">
        <v>44201</v>
      </c>
      <c r="V6" s="30">
        <v>44201</v>
      </c>
      <c r="W6" s="30">
        <v>44210</v>
      </c>
      <c r="X6" s="30">
        <v>44215</v>
      </c>
    </row>
    <row r="7" spans="2:25" ht="120">
      <c r="B7" s="5">
        <v>5</v>
      </c>
      <c r="C7" s="8" t="s">
        <v>152</v>
      </c>
      <c r="D7" s="6">
        <v>44209</v>
      </c>
      <c r="E7" s="5" t="s">
        <v>153</v>
      </c>
      <c r="F7" s="9">
        <v>44202</v>
      </c>
      <c r="G7" s="5" t="s">
        <v>154</v>
      </c>
      <c r="H7" s="5" t="s">
        <v>155</v>
      </c>
      <c r="I7" s="9">
        <v>44160</v>
      </c>
      <c r="J7" s="5" t="s">
        <v>156</v>
      </c>
      <c r="K7" s="9">
        <v>44200</v>
      </c>
      <c r="L7" s="5" t="s">
        <v>157</v>
      </c>
      <c r="M7" s="5" t="s">
        <v>158</v>
      </c>
      <c r="N7" s="5" t="s">
        <v>159</v>
      </c>
      <c r="O7" s="5" t="s">
        <v>160</v>
      </c>
      <c r="P7" s="20">
        <v>5</v>
      </c>
      <c r="Q7" s="29" t="s">
        <v>153</v>
      </c>
      <c r="R7" s="29" t="s">
        <v>116</v>
      </c>
      <c r="S7" s="29" t="s">
        <v>161</v>
      </c>
      <c r="T7" s="29" t="s">
        <v>162</v>
      </c>
      <c r="U7" s="30">
        <v>44202</v>
      </c>
      <c r="V7" s="30">
        <v>44202</v>
      </c>
      <c r="W7" s="30">
        <v>44209</v>
      </c>
      <c r="X7" s="30">
        <v>44230</v>
      </c>
    </row>
    <row r="8" spans="2:25" ht="180">
      <c r="B8" s="5">
        <v>6</v>
      </c>
      <c r="C8" s="8" t="s">
        <v>163</v>
      </c>
      <c r="D8" s="6">
        <v>44209</v>
      </c>
      <c r="E8" s="5" t="s">
        <v>164</v>
      </c>
      <c r="F8" s="9">
        <v>44203</v>
      </c>
      <c r="G8" s="5" t="s">
        <v>30</v>
      </c>
      <c r="H8" s="5" t="s">
        <v>165</v>
      </c>
      <c r="I8" s="9">
        <v>44159</v>
      </c>
      <c r="J8" s="5" t="s">
        <v>166</v>
      </c>
      <c r="K8" s="9">
        <v>44202</v>
      </c>
      <c r="L8" s="5" t="s">
        <v>167</v>
      </c>
      <c r="M8" s="5" t="s">
        <v>168</v>
      </c>
      <c r="N8" s="5" t="s">
        <v>169</v>
      </c>
      <c r="O8" s="5" t="s">
        <v>170</v>
      </c>
      <c r="P8" s="20">
        <v>6</v>
      </c>
      <c r="Q8" s="29" t="s">
        <v>164</v>
      </c>
      <c r="R8" s="29" t="s">
        <v>128</v>
      </c>
      <c r="S8" s="29" t="s">
        <v>171</v>
      </c>
      <c r="T8" s="29" t="s">
        <v>172</v>
      </c>
      <c r="U8" s="30">
        <v>44203</v>
      </c>
      <c r="V8" s="30">
        <v>44203</v>
      </c>
      <c r="W8" s="30">
        <v>44210</v>
      </c>
      <c r="X8" s="30">
        <v>44224</v>
      </c>
    </row>
    <row r="9" spans="2:25" ht="120">
      <c r="B9" s="5">
        <v>7</v>
      </c>
      <c r="C9" s="5" t="s">
        <v>173</v>
      </c>
      <c r="D9" s="6">
        <v>44209</v>
      </c>
      <c r="E9" s="5" t="s">
        <v>174</v>
      </c>
      <c r="F9" s="9">
        <v>44204</v>
      </c>
      <c r="G9" s="5" t="s">
        <v>175</v>
      </c>
      <c r="H9" s="5" t="s">
        <v>176</v>
      </c>
      <c r="I9" s="6">
        <v>44152</v>
      </c>
      <c r="J9" s="5" t="s">
        <v>177</v>
      </c>
      <c r="K9" s="9">
        <v>44202</v>
      </c>
      <c r="L9" s="5" t="s">
        <v>178</v>
      </c>
      <c r="M9" s="5" t="s">
        <v>179</v>
      </c>
      <c r="N9" s="5" t="s">
        <v>180</v>
      </c>
      <c r="O9" s="5" t="s">
        <v>181</v>
      </c>
      <c r="P9" s="20">
        <v>7</v>
      </c>
      <c r="Q9" s="29" t="s">
        <v>174</v>
      </c>
      <c r="R9" s="29" t="s">
        <v>128</v>
      </c>
      <c r="S9" s="29" t="s">
        <v>182</v>
      </c>
      <c r="T9" s="29" t="s">
        <v>183</v>
      </c>
      <c r="U9" s="30">
        <v>44204</v>
      </c>
      <c r="V9" s="30">
        <v>44204</v>
      </c>
      <c r="W9" s="30">
        <v>44217</v>
      </c>
      <c r="X9" s="30">
        <v>44222</v>
      </c>
    </row>
    <row r="10" spans="2:25" ht="120">
      <c r="B10" s="5">
        <v>8</v>
      </c>
      <c r="C10" s="8" t="s">
        <v>184</v>
      </c>
      <c r="D10" s="6">
        <v>44209</v>
      </c>
      <c r="E10" s="5" t="s">
        <v>185</v>
      </c>
      <c r="F10" s="9">
        <v>44207</v>
      </c>
      <c r="G10" s="5" t="s">
        <v>186</v>
      </c>
      <c r="H10" s="5" t="s">
        <v>187</v>
      </c>
      <c r="I10" s="9">
        <v>44172</v>
      </c>
      <c r="J10" s="5" t="s">
        <v>188</v>
      </c>
      <c r="K10" s="21">
        <v>44204</v>
      </c>
      <c r="L10" s="5" t="s">
        <v>189</v>
      </c>
      <c r="M10" s="5" t="s">
        <v>190</v>
      </c>
      <c r="N10" s="5" t="s">
        <v>191</v>
      </c>
      <c r="O10" s="5" t="s">
        <v>192</v>
      </c>
      <c r="P10" s="20">
        <v>8</v>
      </c>
      <c r="Q10" s="29" t="s">
        <v>185</v>
      </c>
      <c r="R10" s="29" t="s">
        <v>128</v>
      </c>
      <c r="S10" s="29" t="s">
        <v>139</v>
      </c>
      <c r="T10" s="29" t="s">
        <v>193</v>
      </c>
      <c r="U10" s="30">
        <v>44207</v>
      </c>
      <c r="V10" s="30">
        <v>44216</v>
      </c>
      <c r="W10" s="30">
        <v>44217</v>
      </c>
      <c r="X10" s="29" t="s">
        <v>25</v>
      </c>
    </row>
    <row r="11" spans="2:25" ht="60">
      <c r="B11" s="10">
        <v>9</v>
      </c>
      <c r="C11" s="10"/>
      <c r="D11" s="10"/>
      <c r="E11" s="5" t="s">
        <v>194</v>
      </c>
      <c r="F11" s="11">
        <v>44221</v>
      </c>
      <c r="G11" s="10" t="s">
        <v>121</v>
      </c>
      <c r="H11" s="10" t="s">
        <v>195</v>
      </c>
      <c r="I11" s="22">
        <v>44180</v>
      </c>
      <c r="J11" s="10" t="s">
        <v>196</v>
      </c>
      <c r="K11" s="11">
        <v>44218</v>
      </c>
      <c r="L11" s="10"/>
      <c r="M11" s="10"/>
      <c r="N11" s="10"/>
      <c r="O11" s="10"/>
      <c r="P11" s="20">
        <v>9</v>
      </c>
      <c r="Q11" s="29" t="s">
        <v>194</v>
      </c>
      <c r="R11" s="29" t="s">
        <v>128</v>
      </c>
      <c r="S11" s="29" t="s">
        <v>150</v>
      </c>
      <c r="T11" s="29" t="s">
        <v>197</v>
      </c>
      <c r="U11" s="30">
        <v>44221</v>
      </c>
      <c r="V11" s="30">
        <v>44221</v>
      </c>
      <c r="W11" s="30">
        <v>44231</v>
      </c>
      <c r="X11" s="29" t="s">
        <v>25</v>
      </c>
    </row>
    <row r="12" spans="2:25" ht="120">
      <c r="B12" s="10">
        <v>10</v>
      </c>
      <c r="C12" s="12" t="s">
        <v>198</v>
      </c>
      <c r="D12" s="13">
        <v>44228</v>
      </c>
      <c r="E12" s="10" t="s">
        <v>199</v>
      </c>
      <c r="F12" s="11">
        <v>44228</v>
      </c>
      <c r="G12" s="10" t="s">
        <v>143</v>
      </c>
      <c r="H12" s="10" t="s">
        <v>200</v>
      </c>
      <c r="I12" s="11">
        <v>44172</v>
      </c>
      <c r="J12" s="10" t="s">
        <v>201</v>
      </c>
      <c r="K12" s="11">
        <v>44224</v>
      </c>
      <c r="L12" s="10" t="s">
        <v>202</v>
      </c>
      <c r="M12" s="12" t="s">
        <v>203</v>
      </c>
      <c r="N12" s="10" t="s">
        <v>204</v>
      </c>
      <c r="O12" s="12" t="s">
        <v>205</v>
      </c>
      <c r="Q12" t="s">
        <v>199</v>
      </c>
      <c r="R12" t="s">
        <v>116</v>
      </c>
      <c r="S12" s="2" t="s">
        <v>161</v>
      </c>
      <c r="T12" t="s">
        <v>206</v>
      </c>
      <c r="U12" s="15">
        <v>44228</v>
      </c>
      <c r="V12" s="15">
        <v>44228</v>
      </c>
      <c r="W12" s="15">
        <v>44237</v>
      </c>
      <c r="X12" s="15">
        <v>44250</v>
      </c>
    </row>
    <row r="13" spans="2:25" ht="105">
      <c r="B13" s="10">
        <v>11</v>
      </c>
      <c r="C13" s="10" t="s">
        <v>207</v>
      </c>
      <c r="D13" s="11">
        <v>44235</v>
      </c>
      <c r="E13" s="10" t="s">
        <v>208</v>
      </c>
      <c r="F13" s="11">
        <v>44235</v>
      </c>
      <c r="G13" s="10" t="s">
        <v>21</v>
      </c>
      <c r="H13" s="10" t="s">
        <v>209</v>
      </c>
      <c r="I13" s="22">
        <v>44188</v>
      </c>
      <c r="J13" s="10" t="s">
        <v>210</v>
      </c>
      <c r="K13" s="22">
        <v>44230</v>
      </c>
      <c r="L13" s="10" t="s">
        <v>211</v>
      </c>
      <c r="M13" s="12" t="s">
        <v>212</v>
      </c>
      <c r="N13" s="10" t="s">
        <v>213</v>
      </c>
      <c r="O13" s="12" t="s">
        <v>212</v>
      </c>
      <c r="Q13" t="s">
        <v>208</v>
      </c>
      <c r="R13" t="s">
        <v>214</v>
      </c>
      <c r="S13" s="2" t="s">
        <v>117</v>
      </c>
      <c r="T13" t="s">
        <v>215</v>
      </c>
      <c r="U13" s="15">
        <v>44235</v>
      </c>
      <c r="V13" s="15">
        <v>44235</v>
      </c>
      <c r="W13" s="15">
        <v>44249</v>
      </c>
      <c r="X13" s="15">
        <v>44257</v>
      </c>
    </row>
    <row r="14" spans="2:25" ht="90">
      <c r="B14" s="10">
        <v>12</v>
      </c>
      <c r="C14" s="12" t="s">
        <v>216</v>
      </c>
      <c r="D14" s="11">
        <v>44237</v>
      </c>
      <c r="E14" s="10" t="s">
        <v>217</v>
      </c>
      <c r="F14" s="11">
        <v>44236</v>
      </c>
      <c r="G14" s="10" t="s">
        <v>109</v>
      </c>
      <c r="H14" s="10" t="s">
        <v>218</v>
      </c>
      <c r="I14" s="11">
        <v>44194</v>
      </c>
      <c r="J14" s="10" t="s">
        <v>219</v>
      </c>
      <c r="K14" s="11">
        <v>44235</v>
      </c>
      <c r="L14" s="10" t="s">
        <v>220</v>
      </c>
      <c r="M14" s="12" t="s">
        <v>221</v>
      </c>
      <c r="N14" s="10" t="s">
        <v>222</v>
      </c>
      <c r="O14" s="12" t="s">
        <v>221</v>
      </c>
      <c r="Q14" t="s">
        <v>217</v>
      </c>
      <c r="R14" t="s">
        <v>116</v>
      </c>
      <c r="S14" s="2" t="s">
        <v>182</v>
      </c>
      <c r="T14" t="s">
        <v>223</v>
      </c>
      <c r="U14" s="15">
        <v>44236</v>
      </c>
      <c r="V14" s="15">
        <v>44237</v>
      </c>
      <c r="W14" s="15">
        <v>44250</v>
      </c>
      <c r="X14" s="15">
        <v>44250</v>
      </c>
    </row>
    <row r="15" spans="2:25" ht="60">
      <c r="B15" s="10">
        <v>13</v>
      </c>
      <c r="C15" s="10" t="s">
        <v>224</v>
      </c>
      <c r="D15" s="11">
        <v>44249</v>
      </c>
      <c r="E15" s="10" t="s">
        <v>225</v>
      </c>
      <c r="F15" s="11">
        <v>44249</v>
      </c>
      <c r="G15" s="10" t="s">
        <v>30</v>
      </c>
      <c r="H15" s="10" t="s">
        <v>226</v>
      </c>
      <c r="I15" s="11">
        <v>44216</v>
      </c>
      <c r="J15" s="10" t="s">
        <v>227</v>
      </c>
      <c r="K15" s="11">
        <v>44245</v>
      </c>
      <c r="L15" s="10" t="s">
        <v>228</v>
      </c>
      <c r="M15" s="10" t="s">
        <v>229</v>
      </c>
      <c r="N15" s="10" t="s">
        <v>230</v>
      </c>
      <c r="O15" s="10" t="s">
        <v>231</v>
      </c>
      <c r="Q15" t="s">
        <v>225</v>
      </c>
      <c r="R15" t="s">
        <v>232</v>
      </c>
      <c r="S15" s="2" t="s">
        <v>171</v>
      </c>
      <c r="T15" t="s">
        <v>233</v>
      </c>
      <c r="U15" s="15">
        <v>44249</v>
      </c>
      <c r="V15" s="15">
        <v>44249</v>
      </c>
      <c r="W15" s="15">
        <v>44256</v>
      </c>
      <c r="X15" s="15" t="s">
        <v>25</v>
      </c>
    </row>
    <row r="16" spans="2:25" ht="45">
      <c r="B16" s="10">
        <v>14</v>
      </c>
      <c r="C16" s="10" t="s">
        <v>234</v>
      </c>
      <c r="D16" s="11">
        <v>44251</v>
      </c>
      <c r="E16" s="10" t="s">
        <v>235</v>
      </c>
      <c r="F16" s="11">
        <v>44251</v>
      </c>
      <c r="G16" s="10" t="s">
        <v>175</v>
      </c>
      <c r="H16" s="10" t="s">
        <v>236</v>
      </c>
      <c r="I16" s="11">
        <v>44203</v>
      </c>
      <c r="J16" s="10" t="s">
        <v>237</v>
      </c>
      <c r="K16" s="11">
        <v>44246</v>
      </c>
      <c r="L16" s="10" t="s">
        <v>238</v>
      </c>
      <c r="M16" s="10" t="s">
        <v>239</v>
      </c>
      <c r="N16" s="10" t="s">
        <v>240</v>
      </c>
      <c r="O16" s="10" t="s">
        <v>241</v>
      </c>
      <c r="Q16" t="s">
        <v>235</v>
      </c>
      <c r="R16" t="s">
        <v>116</v>
      </c>
      <c r="S16" s="2" t="s">
        <v>242</v>
      </c>
      <c r="T16" t="s">
        <v>140</v>
      </c>
      <c r="U16" s="15">
        <v>44251</v>
      </c>
      <c r="V16" s="15">
        <v>44251</v>
      </c>
      <c r="W16" s="15">
        <v>44259</v>
      </c>
      <c r="X16" s="15" t="s">
        <v>25</v>
      </c>
    </row>
    <row r="17" spans="2:15">
      <c r="B17" s="10">
        <v>15</v>
      </c>
      <c r="C17" s="10" t="s">
        <v>243</v>
      </c>
      <c r="D17" s="11">
        <v>44259</v>
      </c>
      <c r="E17" s="10" t="s">
        <v>244</v>
      </c>
      <c r="F17" s="11">
        <v>44259</v>
      </c>
      <c r="G17" s="10" t="s">
        <v>143</v>
      </c>
      <c r="H17" s="10" t="s">
        <v>245</v>
      </c>
      <c r="I17" s="22">
        <v>44216</v>
      </c>
      <c r="J17" s="10"/>
      <c r="K17" s="10"/>
      <c r="L17" s="10"/>
      <c r="M17" s="10"/>
      <c r="N17" s="10"/>
      <c r="O17" s="10"/>
    </row>
    <row r="18" spans="2:15">
      <c r="B18" s="10">
        <v>16</v>
      </c>
      <c r="C18" s="10" t="s">
        <v>246</v>
      </c>
      <c r="D18" s="11">
        <v>44263</v>
      </c>
      <c r="E18" s="10" t="s">
        <v>247</v>
      </c>
      <c r="F18" s="11">
        <v>44263</v>
      </c>
      <c r="G18" s="10" t="s">
        <v>109</v>
      </c>
      <c r="H18" s="10" t="s">
        <v>248</v>
      </c>
      <c r="I18" s="11">
        <v>44224</v>
      </c>
      <c r="J18" s="10" t="s">
        <v>249</v>
      </c>
      <c r="K18" s="11">
        <v>44256</v>
      </c>
      <c r="L18" s="10"/>
      <c r="M18" s="10"/>
      <c r="N18" s="10"/>
      <c r="O18" s="10"/>
    </row>
    <row r="19" spans="2:15">
      <c r="B19" s="10">
        <v>17</v>
      </c>
      <c r="C19" s="10"/>
      <c r="D19" s="10"/>
      <c r="E19" s="10" t="s">
        <v>250</v>
      </c>
      <c r="F19" s="10"/>
      <c r="G19" s="10"/>
      <c r="H19" s="10"/>
      <c r="I19" s="10"/>
      <c r="J19" s="10"/>
      <c r="K19" s="10"/>
      <c r="L19" s="10"/>
      <c r="M19" s="10"/>
      <c r="N19" s="10"/>
      <c r="O19" s="10"/>
    </row>
    <row r="20" spans="2:15">
      <c r="B20" s="14">
        <v>18</v>
      </c>
      <c r="E20" s="10" t="s">
        <v>251</v>
      </c>
    </row>
    <row r="21" spans="2:15">
      <c r="B21" s="14">
        <v>19</v>
      </c>
      <c r="C21" t="s">
        <v>19</v>
      </c>
      <c r="D21" s="15">
        <v>44285</v>
      </c>
      <c r="E21" s="10" t="s">
        <v>252</v>
      </c>
      <c r="F21" s="15">
        <v>44285</v>
      </c>
      <c r="G21" t="s">
        <v>253</v>
      </c>
      <c r="H21" t="s">
        <v>254</v>
      </c>
      <c r="I21" s="23">
        <v>44237</v>
      </c>
      <c r="J21" t="s">
        <v>255</v>
      </c>
      <c r="K21" s="23">
        <v>373002</v>
      </c>
      <c r="L21" t="s">
        <v>256</v>
      </c>
      <c r="M21" s="23" t="s">
        <v>257</v>
      </c>
      <c r="N21" t="s">
        <v>258</v>
      </c>
      <c r="O21" s="23" t="s">
        <v>259</v>
      </c>
    </row>
    <row r="22" spans="2:15">
      <c r="B22" s="14">
        <v>20</v>
      </c>
      <c r="C22" t="s">
        <v>260</v>
      </c>
      <c r="D22" s="15">
        <v>44420</v>
      </c>
      <c r="E22" s="10" t="s">
        <v>261</v>
      </c>
      <c r="F22" s="15">
        <v>44420</v>
      </c>
      <c r="G22" t="s">
        <v>175</v>
      </c>
      <c r="H22" s="16" t="s">
        <v>262</v>
      </c>
      <c r="I22" s="23">
        <v>44376</v>
      </c>
      <c r="J22" t="s">
        <v>263</v>
      </c>
      <c r="K22" s="15">
        <v>44417</v>
      </c>
      <c r="L22" t="s">
        <v>264</v>
      </c>
      <c r="M22" t="s">
        <v>265</v>
      </c>
      <c r="N22" t="s">
        <v>266</v>
      </c>
      <c r="O22" t="s">
        <v>267</v>
      </c>
    </row>
    <row r="23" spans="2:15">
      <c r="B23" s="14">
        <v>21</v>
      </c>
      <c r="E23" s="10" t="s">
        <v>261</v>
      </c>
    </row>
    <row r="24" spans="2:15">
      <c r="B24" s="14">
        <v>22</v>
      </c>
      <c r="D24" s="15">
        <v>44459</v>
      </c>
      <c r="E24" s="10" t="s">
        <v>268</v>
      </c>
    </row>
    <row r="25" spans="2:15">
      <c r="B25" s="14">
        <v>22</v>
      </c>
      <c r="E25" s="10" t="s">
        <v>269</v>
      </c>
    </row>
    <row r="26" spans="2:15">
      <c r="B26" s="14">
        <v>23</v>
      </c>
      <c r="C26" s="17" t="s">
        <v>270</v>
      </c>
      <c r="D26" s="15">
        <v>44459</v>
      </c>
      <c r="E26" s="10" t="s">
        <v>271</v>
      </c>
      <c r="F26" s="15">
        <v>44456</v>
      </c>
      <c r="G26" t="s">
        <v>143</v>
      </c>
      <c r="H26" t="s">
        <v>272</v>
      </c>
      <c r="I26" s="15">
        <v>44410</v>
      </c>
      <c r="J26" t="s">
        <v>273</v>
      </c>
      <c r="K26" s="15">
        <v>44449</v>
      </c>
      <c r="L26" t="s">
        <v>274</v>
      </c>
      <c r="M26" s="15" t="s">
        <v>275</v>
      </c>
      <c r="N26" t="s">
        <v>276</v>
      </c>
      <c r="O26" s="15" t="s">
        <v>275</v>
      </c>
    </row>
    <row r="27" spans="2:15">
      <c r="B27" s="14">
        <v>24</v>
      </c>
      <c r="C27" s="2" t="s">
        <v>277</v>
      </c>
      <c r="D27" s="15">
        <v>44474</v>
      </c>
      <c r="E27" s="10" t="s">
        <v>278</v>
      </c>
      <c r="F27" s="15">
        <v>44473</v>
      </c>
      <c r="G27" t="s">
        <v>279</v>
      </c>
      <c r="H27" t="s">
        <v>280</v>
      </c>
      <c r="I27" s="23">
        <v>44432</v>
      </c>
      <c r="J27" t="s">
        <v>281</v>
      </c>
      <c r="K27" s="15">
        <v>44469</v>
      </c>
      <c r="L27" t="s">
        <v>282</v>
      </c>
      <c r="M27" t="s">
        <v>283</v>
      </c>
      <c r="N27" t="s">
        <v>284</v>
      </c>
      <c r="O27" t="s">
        <v>285</v>
      </c>
    </row>
    <row r="28" spans="2:15">
      <c r="B28" s="14">
        <v>25</v>
      </c>
      <c r="C28" s="2" t="s">
        <v>286</v>
      </c>
      <c r="D28" s="15">
        <v>44516</v>
      </c>
      <c r="E28" s="10" t="s">
        <v>287</v>
      </c>
      <c r="F28" s="15">
        <v>44515</v>
      </c>
      <c r="G28" t="s">
        <v>279</v>
      </c>
      <c r="H28" t="s">
        <v>288</v>
      </c>
      <c r="J28" t="s">
        <v>289</v>
      </c>
      <c r="K28" s="15">
        <v>44509</v>
      </c>
      <c r="L28" t="s">
        <v>290</v>
      </c>
      <c r="M28" t="s">
        <v>291</v>
      </c>
      <c r="N28" t="s">
        <v>292</v>
      </c>
      <c r="O28" t="s">
        <v>291</v>
      </c>
    </row>
    <row r="29" spans="2:15">
      <c r="B29" s="14">
        <v>26</v>
      </c>
      <c r="C29" s="17" t="s">
        <v>293</v>
      </c>
      <c r="D29" s="15">
        <v>44516</v>
      </c>
      <c r="E29" s="10" t="s">
        <v>294</v>
      </c>
      <c r="F29" s="15">
        <v>44515</v>
      </c>
      <c r="G29" t="s">
        <v>295</v>
      </c>
      <c r="H29" t="s">
        <v>296</v>
      </c>
      <c r="J29" t="s">
        <v>297</v>
      </c>
      <c r="K29" s="15">
        <v>44511</v>
      </c>
      <c r="L29" t="s">
        <v>298</v>
      </c>
      <c r="M29" t="s">
        <v>299</v>
      </c>
      <c r="N29" t="s">
        <v>300</v>
      </c>
      <c r="O29" t="s">
        <v>301</v>
      </c>
    </row>
    <row r="30" spans="2:15">
      <c r="B30" s="14">
        <v>27</v>
      </c>
      <c r="C30" s="17" t="s">
        <v>302</v>
      </c>
      <c r="D30" s="15">
        <v>44537</v>
      </c>
      <c r="E30" s="10" t="s">
        <v>303</v>
      </c>
      <c r="F30" s="15">
        <v>44536</v>
      </c>
      <c r="G30" t="s">
        <v>186</v>
      </c>
      <c r="H30" t="s">
        <v>304</v>
      </c>
      <c r="I30" s="24">
        <v>44497</v>
      </c>
      <c r="J30" t="s">
        <v>305</v>
      </c>
      <c r="K30" s="15">
        <v>44531</v>
      </c>
      <c r="L30" t="s">
        <v>306</v>
      </c>
      <c r="M30" t="s">
        <v>307</v>
      </c>
      <c r="N30" t="s">
        <v>308</v>
      </c>
      <c r="O30" t="s">
        <v>309</v>
      </c>
    </row>
    <row r="31" spans="2:15">
      <c r="B31" s="14">
        <v>28</v>
      </c>
      <c r="C31" s="17" t="s">
        <v>310</v>
      </c>
      <c r="D31" s="15">
        <v>44537</v>
      </c>
      <c r="E31" s="10" t="s">
        <v>311</v>
      </c>
      <c r="F31" s="15">
        <v>44536</v>
      </c>
      <c r="G31" t="s">
        <v>30</v>
      </c>
      <c r="H31" t="s">
        <v>312</v>
      </c>
      <c r="I31" s="23">
        <v>44496</v>
      </c>
      <c r="J31" t="s">
        <v>313</v>
      </c>
      <c r="K31" s="15">
        <v>44532</v>
      </c>
      <c r="L31" t="s">
        <v>314</v>
      </c>
      <c r="M31" t="s">
        <v>315</v>
      </c>
      <c r="N31" t="s">
        <v>316</v>
      </c>
      <c r="O31" t="s">
        <v>317</v>
      </c>
    </row>
    <row r="32" spans="2:15">
      <c r="B32" s="14">
        <v>29</v>
      </c>
      <c r="C32" s="17" t="s">
        <v>318</v>
      </c>
      <c r="D32" s="15">
        <v>44539</v>
      </c>
      <c r="E32" s="10" t="s">
        <v>319</v>
      </c>
      <c r="F32" s="15">
        <v>44538</v>
      </c>
      <c r="G32" t="s">
        <v>175</v>
      </c>
      <c r="H32" t="s">
        <v>320</v>
      </c>
      <c r="I32" s="15">
        <v>44509</v>
      </c>
      <c r="J32" t="s">
        <v>321</v>
      </c>
      <c r="K32" s="15">
        <v>44536</v>
      </c>
      <c r="L32" t="s">
        <v>322</v>
      </c>
      <c r="M32" t="s">
        <v>323</v>
      </c>
      <c r="N32" t="s">
        <v>324</v>
      </c>
      <c r="O32" t="s">
        <v>325</v>
      </c>
    </row>
    <row r="33" spans="2:15">
      <c r="B33" s="14">
        <v>30</v>
      </c>
      <c r="C33" s="17" t="s">
        <v>326</v>
      </c>
      <c r="D33" s="15">
        <v>44551</v>
      </c>
      <c r="E33" s="10" t="s">
        <v>327</v>
      </c>
      <c r="F33" s="15">
        <v>44547</v>
      </c>
      <c r="G33" t="s">
        <v>154</v>
      </c>
      <c r="H33" t="s">
        <v>328</v>
      </c>
      <c r="I33" s="23">
        <v>44508</v>
      </c>
      <c r="J33" t="s">
        <v>329</v>
      </c>
      <c r="K33" s="23">
        <v>44544</v>
      </c>
      <c r="L33" t="s">
        <v>330</v>
      </c>
      <c r="M33" t="s">
        <v>331</v>
      </c>
      <c r="N33" t="s">
        <v>332</v>
      </c>
      <c r="O33" t="s">
        <v>333</v>
      </c>
    </row>
    <row r="34" spans="2:15" ht="60">
      <c r="B34" s="14">
        <v>31</v>
      </c>
      <c r="C34" s="2" t="s">
        <v>334</v>
      </c>
      <c r="D34" s="15">
        <v>44551</v>
      </c>
      <c r="E34" s="10" t="s">
        <v>335</v>
      </c>
      <c r="F34" s="15">
        <v>44550</v>
      </c>
      <c r="G34" t="s">
        <v>154</v>
      </c>
      <c r="H34" t="s">
        <v>336</v>
      </c>
      <c r="I34" s="23">
        <v>44524</v>
      </c>
      <c r="J34" t="s">
        <v>337</v>
      </c>
      <c r="K34" s="23">
        <v>44544</v>
      </c>
      <c r="L34" t="s">
        <v>338</v>
      </c>
      <c r="M34" t="s">
        <v>339</v>
      </c>
      <c r="N34" t="s">
        <v>340</v>
      </c>
      <c r="O34" t="s">
        <v>341</v>
      </c>
    </row>
    <row r="35" spans="2:15">
      <c r="B35" s="14">
        <v>32</v>
      </c>
      <c r="C35" s="17" t="s">
        <v>342</v>
      </c>
      <c r="D35" s="15">
        <v>44575</v>
      </c>
      <c r="E35" s="14" t="s">
        <v>343</v>
      </c>
      <c r="F35" s="15">
        <v>44574</v>
      </c>
      <c r="G35" t="s">
        <v>109</v>
      </c>
      <c r="H35" t="s">
        <v>344</v>
      </c>
      <c r="I35" s="23">
        <v>44529</v>
      </c>
      <c r="J35" t="s">
        <v>345</v>
      </c>
      <c r="K35" s="23">
        <v>44572</v>
      </c>
      <c r="L35" t="s">
        <v>346</v>
      </c>
      <c r="M35" s="23" t="s">
        <v>347</v>
      </c>
      <c r="N35" t="s">
        <v>348</v>
      </c>
      <c r="O35" s="23" t="s">
        <v>349</v>
      </c>
    </row>
    <row r="36" spans="2:15">
      <c r="B36" s="14">
        <v>33</v>
      </c>
      <c r="C36" s="17" t="s">
        <v>350</v>
      </c>
      <c r="D36" s="15">
        <v>44578</v>
      </c>
      <c r="E36" s="14" t="s">
        <v>351</v>
      </c>
      <c r="F36" s="15">
        <v>44578</v>
      </c>
      <c r="G36" t="s">
        <v>109</v>
      </c>
      <c r="H36" t="s">
        <v>352</v>
      </c>
      <c r="I36" s="25">
        <v>44532</v>
      </c>
      <c r="J36" t="s">
        <v>353</v>
      </c>
      <c r="K36" s="15">
        <v>44574</v>
      </c>
      <c r="L36" t="s">
        <v>354</v>
      </c>
      <c r="M36" t="s">
        <v>355</v>
      </c>
      <c r="N36" t="s">
        <v>356</v>
      </c>
      <c r="O36" t="s">
        <v>357</v>
      </c>
    </row>
    <row r="37" spans="2:15">
      <c r="B37" s="14">
        <v>34</v>
      </c>
      <c r="C37" s="17" t="s">
        <v>358</v>
      </c>
      <c r="D37" s="15">
        <v>44580</v>
      </c>
      <c r="E37" s="14" t="s">
        <v>359</v>
      </c>
      <c r="F37" s="15">
        <v>44580</v>
      </c>
      <c r="G37" t="s">
        <v>175</v>
      </c>
      <c r="H37" t="s">
        <v>360</v>
      </c>
      <c r="I37" s="26">
        <v>44552</v>
      </c>
      <c r="J37" t="s">
        <v>361</v>
      </c>
      <c r="K37" s="15">
        <v>44579</v>
      </c>
      <c r="L37" t="s">
        <v>362</v>
      </c>
      <c r="M37" t="s">
        <v>363</v>
      </c>
      <c r="N37" t="s">
        <v>364</v>
      </c>
      <c r="O37" t="s">
        <v>365</v>
      </c>
    </row>
    <row r="38" spans="2:15">
      <c r="B38" s="14">
        <v>35</v>
      </c>
      <c r="D38" s="15">
        <v>44594</v>
      </c>
      <c r="E38" s="14" t="s">
        <v>366</v>
      </c>
      <c r="F38" s="15">
        <v>44594</v>
      </c>
      <c r="G38" t="s">
        <v>143</v>
      </c>
    </row>
    <row r="39" spans="2:15">
      <c r="B39" s="14">
        <v>36</v>
      </c>
      <c r="D39" s="15">
        <v>44594</v>
      </c>
      <c r="E39" s="14" t="s">
        <v>367</v>
      </c>
      <c r="F39" s="15">
        <v>44594</v>
      </c>
      <c r="G39" t="s">
        <v>175</v>
      </c>
      <c r="H39" t="s">
        <v>368</v>
      </c>
      <c r="I39" s="23">
        <v>44557</v>
      </c>
      <c r="J39" t="s">
        <v>369</v>
      </c>
      <c r="K39" s="23">
        <v>44592</v>
      </c>
      <c r="L39" t="s">
        <v>370</v>
      </c>
      <c r="M39" s="23" t="s">
        <v>371</v>
      </c>
      <c r="N39" t="s">
        <v>372</v>
      </c>
      <c r="O39" s="23" t="s">
        <v>373</v>
      </c>
    </row>
    <row r="40" spans="2:15">
      <c r="B40" s="14">
        <v>37</v>
      </c>
      <c r="C40" s="18" t="s">
        <v>374</v>
      </c>
      <c r="D40" s="15">
        <v>44596</v>
      </c>
      <c r="E40" s="14" t="s">
        <v>375</v>
      </c>
      <c r="F40" s="15">
        <v>44596</v>
      </c>
      <c r="G40" t="s">
        <v>295</v>
      </c>
      <c r="H40" t="s">
        <v>376</v>
      </c>
      <c r="I40" s="23">
        <v>44557</v>
      </c>
      <c r="J40" t="s">
        <v>377</v>
      </c>
      <c r="K40" s="15">
        <v>44594</v>
      </c>
      <c r="L40" t="s">
        <v>378</v>
      </c>
      <c r="M40" t="s">
        <v>379</v>
      </c>
      <c r="N40" t="s">
        <v>380</v>
      </c>
      <c r="O40" t="s">
        <v>381</v>
      </c>
    </row>
    <row r="41" spans="2:15">
      <c r="B41" s="14">
        <v>38</v>
      </c>
      <c r="C41" t="s">
        <v>382</v>
      </c>
      <c r="D41" s="15">
        <v>44599</v>
      </c>
      <c r="E41" s="14" t="s">
        <v>383</v>
      </c>
      <c r="F41" s="15">
        <v>44599</v>
      </c>
      <c r="G41" t="s">
        <v>295</v>
      </c>
      <c r="H41" t="s">
        <v>384</v>
      </c>
      <c r="I41" s="23">
        <v>44558</v>
      </c>
      <c r="J41" t="s">
        <v>385</v>
      </c>
      <c r="K41" s="15">
        <v>44594</v>
      </c>
      <c r="L41" t="s">
        <v>386</v>
      </c>
      <c r="M41" t="s">
        <v>387</v>
      </c>
      <c r="N41" t="s">
        <v>388</v>
      </c>
      <c r="O41" t="s">
        <v>389</v>
      </c>
    </row>
    <row r="42" spans="2:15">
      <c r="B42" s="14">
        <v>39</v>
      </c>
      <c r="C42" t="s">
        <v>390</v>
      </c>
      <c r="D42" s="15">
        <v>44599</v>
      </c>
      <c r="E42" s="14" t="s">
        <v>391</v>
      </c>
      <c r="F42" s="15">
        <v>44599</v>
      </c>
      <c r="G42" t="s">
        <v>392</v>
      </c>
      <c r="H42" t="s">
        <v>393</v>
      </c>
      <c r="I42" s="23">
        <v>44557</v>
      </c>
      <c r="J42" t="s">
        <v>394</v>
      </c>
      <c r="K42" s="15">
        <v>44594</v>
      </c>
      <c r="L42" t="s">
        <v>395</v>
      </c>
      <c r="M42" t="s">
        <v>396</v>
      </c>
      <c r="N42" t="s">
        <v>397</v>
      </c>
      <c r="O42" t="s">
        <v>398</v>
      </c>
    </row>
    <row r="43" spans="2:15">
      <c r="B43" s="14">
        <v>40</v>
      </c>
      <c r="C43" t="s">
        <v>399</v>
      </c>
      <c r="D43" s="15">
        <v>44607</v>
      </c>
      <c r="E43" s="14" t="s">
        <v>400</v>
      </c>
      <c r="F43" s="15">
        <v>44607</v>
      </c>
      <c r="G43" t="s">
        <v>401</v>
      </c>
      <c r="H43" s="16" t="s">
        <v>402</v>
      </c>
      <c r="I43" s="23">
        <v>44567</v>
      </c>
      <c r="J43" t="s">
        <v>403</v>
      </c>
      <c r="K43" s="15">
        <v>44603</v>
      </c>
      <c r="L43" t="s">
        <v>404</v>
      </c>
      <c r="M43" t="s">
        <v>405</v>
      </c>
      <c r="N43" t="s">
        <v>406</v>
      </c>
      <c r="O43" t="s">
        <v>407</v>
      </c>
    </row>
    <row r="44" spans="2:15">
      <c r="B44" s="14">
        <v>41</v>
      </c>
      <c r="D44" s="15">
        <v>44627</v>
      </c>
      <c r="E44" s="14" t="s">
        <v>408</v>
      </c>
      <c r="F44" s="15">
        <v>44627</v>
      </c>
      <c r="G44" t="s">
        <v>409</v>
      </c>
      <c r="H44" t="s">
        <v>410</v>
      </c>
      <c r="I44" s="23">
        <v>44581</v>
      </c>
    </row>
    <row r="45" spans="2:15">
      <c r="B45" s="14">
        <v>42</v>
      </c>
      <c r="C45" t="s">
        <v>411</v>
      </c>
      <c r="D45" s="15">
        <v>44627</v>
      </c>
      <c r="E45" s="14" t="s">
        <v>412</v>
      </c>
      <c r="F45" s="15">
        <v>44627</v>
      </c>
      <c r="G45" t="s">
        <v>392</v>
      </c>
      <c r="H45" s="54" t="s">
        <v>413</v>
      </c>
      <c r="I45" s="23">
        <v>44586</v>
      </c>
      <c r="J45" t="s">
        <v>414</v>
      </c>
      <c r="K45" s="15">
        <v>44622</v>
      </c>
      <c r="L45" t="s">
        <v>415</v>
      </c>
      <c r="M45" t="s">
        <v>416</v>
      </c>
      <c r="N45" t="s">
        <v>417</v>
      </c>
      <c r="O45" t="s">
        <v>418</v>
      </c>
    </row>
    <row r="46" spans="2:15">
      <c r="B46" s="14">
        <v>43</v>
      </c>
      <c r="D46" s="15">
        <v>44627</v>
      </c>
      <c r="E46" s="14" t="s">
        <v>419</v>
      </c>
      <c r="F46" s="15">
        <v>44627</v>
      </c>
      <c r="G46" t="s">
        <v>175</v>
      </c>
      <c r="H46" t="s">
        <v>420</v>
      </c>
      <c r="I46" s="23">
        <v>44586</v>
      </c>
      <c r="J46" t="s">
        <v>421</v>
      </c>
      <c r="K46" s="15">
        <v>44624</v>
      </c>
    </row>
    <row r="47" spans="2:15">
      <c r="B47" s="14">
        <v>44</v>
      </c>
      <c r="C47" t="s">
        <v>422</v>
      </c>
      <c r="D47" s="15">
        <v>44630</v>
      </c>
      <c r="E47" s="14" t="s">
        <v>423</v>
      </c>
      <c r="F47" s="15">
        <v>44630</v>
      </c>
      <c r="G47" t="s">
        <v>175</v>
      </c>
      <c r="H47" s="16" t="s">
        <v>424</v>
      </c>
      <c r="I47" s="23">
        <v>44586</v>
      </c>
      <c r="J47" t="s">
        <v>425</v>
      </c>
      <c r="K47" s="15">
        <v>44627</v>
      </c>
    </row>
    <row r="48" spans="2:15">
      <c r="B48" s="14">
        <v>45</v>
      </c>
      <c r="C48" t="s">
        <v>426</v>
      </c>
      <c r="D48" s="15">
        <v>44631</v>
      </c>
      <c r="E48" s="14" t="s">
        <v>427</v>
      </c>
      <c r="F48" s="15">
        <v>44631</v>
      </c>
      <c r="G48" t="s">
        <v>175</v>
      </c>
      <c r="H48" s="16" t="s">
        <v>428</v>
      </c>
      <c r="I48" s="23">
        <v>44592</v>
      </c>
      <c r="J48" t="s">
        <v>429</v>
      </c>
      <c r="K48" s="15">
        <v>44628</v>
      </c>
      <c r="L48" t="s">
        <v>430</v>
      </c>
      <c r="M48" t="s">
        <v>431</v>
      </c>
      <c r="N48" t="s">
        <v>432</v>
      </c>
      <c r="O48" t="s">
        <v>433</v>
      </c>
    </row>
    <row r="49" spans="2:25">
      <c r="B49" s="14">
        <v>46</v>
      </c>
      <c r="C49" t="s">
        <v>434</v>
      </c>
      <c r="D49" s="15">
        <v>44636</v>
      </c>
      <c r="E49" s="14" t="s">
        <v>435</v>
      </c>
      <c r="F49" s="15">
        <v>44636</v>
      </c>
      <c r="G49" t="s">
        <v>392</v>
      </c>
      <c r="H49" t="s">
        <v>436</v>
      </c>
      <c r="I49" s="23">
        <v>44592</v>
      </c>
      <c r="J49" t="s">
        <v>437</v>
      </c>
      <c r="K49" s="15">
        <v>44269</v>
      </c>
      <c r="L49" t="s">
        <v>438</v>
      </c>
      <c r="M49" t="s">
        <v>439</v>
      </c>
      <c r="N49" t="s">
        <v>440</v>
      </c>
      <c r="O49" t="s">
        <v>439</v>
      </c>
    </row>
    <row r="50" spans="2:25">
      <c r="B50" s="14">
        <v>47</v>
      </c>
      <c r="C50" t="s">
        <v>441</v>
      </c>
      <c r="D50" s="15">
        <v>44638</v>
      </c>
      <c r="E50" s="14" t="s">
        <v>442</v>
      </c>
      <c r="F50" s="15">
        <v>44638</v>
      </c>
      <c r="G50" t="s">
        <v>30</v>
      </c>
      <c r="H50" t="s">
        <v>443</v>
      </c>
      <c r="I50" s="23">
        <v>44595</v>
      </c>
      <c r="J50" t="s">
        <v>444</v>
      </c>
      <c r="K50" s="15">
        <v>44634</v>
      </c>
      <c r="L50" t="s">
        <v>445</v>
      </c>
      <c r="M50" t="s">
        <v>446</v>
      </c>
      <c r="N50" t="s">
        <v>447</v>
      </c>
      <c r="O50" t="s">
        <v>448</v>
      </c>
    </row>
    <row r="51" spans="2:25">
      <c r="B51" s="14">
        <v>48</v>
      </c>
      <c r="C51" t="s">
        <v>449</v>
      </c>
      <c r="D51" s="15">
        <v>44642</v>
      </c>
      <c r="E51" s="14" t="s">
        <v>450</v>
      </c>
      <c r="F51" s="15">
        <v>44642</v>
      </c>
      <c r="G51" t="s">
        <v>21</v>
      </c>
      <c r="H51" t="s">
        <v>451</v>
      </c>
      <c r="I51" s="23">
        <v>44600</v>
      </c>
      <c r="J51" t="s">
        <v>452</v>
      </c>
      <c r="K51" s="15">
        <v>44636</v>
      </c>
      <c r="L51" t="s">
        <v>453</v>
      </c>
      <c r="M51" t="s">
        <v>454</v>
      </c>
      <c r="N51" t="s">
        <v>455</v>
      </c>
      <c r="O51" t="s">
        <v>456</v>
      </c>
    </row>
    <row r="52" spans="2:25">
      <c r="B52" s="14">
        <v>49</v>
      </c>
      <c r="C52" t="s">
        <v>457</v>
      </c>
      <c r="D52" s="15">
        <v>44648</v>
      </c>
      <c r="E52" s="14" t="s">
        <v>458</v>
      </c>
      <c r="F52" s="15">
        <v>44648</v>
      </c>
      <c r="G52" t="s">
        <v>143</v>
      </c>
      <c r="H52" t="s">
        <v>459</v>
      </c>
      <c r="I52" s="23">
        <v>44607</v>
      </c>
      <c r="J52" t="s">
        <v>460</v>
      </c>
      <c r="K52" s="15">
        <v>44643</v>
      </c>
      <c r="L52" t="s">
        <v>461</v>
      </c>
      <c r="M52" t="s">
        <v>462</v>
      </c>
      <c r="N52" t="s">
        <v>463</v>
      </c>
      <c r="O52" t="s">
        <v>464</v>
      </c>
    </row>
    <row r="53" spans="2:25">
      <c r="B53" s="14">
        <v>50</v>
      </c>
      <c r="C53" t="s">
        <v>465</v>
      </c>
      <c r="D53" s="15">
        <v>44650</v>
      </c>
      <c r="E53" s="14" t="s">
        <v>466</v>
      </c>
      <c r="F53" s="15">
        <v>44650</v>
      </c>
      <c r="G53" t="s">
        <v>467</v>
      </c>
      <c r="H53" t="s">
        <v>468</v>
      </c>
      <c r="I53" s="23">
        <v>44608</v>
      </c>
      <c r="J53" t="s">
        <v>469</v>
      </c>
      <c r="K53" s="15">
        <v>44645</v>
      </c>
      <c r="L53" t="s">
        <v>470</v>
      </c>
      <c r="M53" t="s">
        <v>471</v>
      </c>
      <c r="N53" t="s">
        <v>472</v>
      </c>
      <c r="O53" t="s">
        <v>471</v>
      </c>
    </row>
    <row r="54" spans="2:25">
      <c r="B54" s="14">
        <v>51</v>
      </c>
      <c r="C54" t="str">
        <f>[1]Data!$C$54</f>
        <v>W3-A/1197/HK.05/IV/2022</v>
      </c>
      <c r="D54" s="15">
        <f>[1]Data!$D$54</f>
        <v>44662</v>
      </c>
      <c r="E54" t="str">
        <f>[1]Data!$E$54</f>
        <v>24/Pdt.G/2022/PTA.Pdg</v>
      </c>
      <c r="F54" s="15">
        <f>[1]Data!$F$54</f>
        <v>44662</v>
      </c>
      <c r="G54" t="str">
        <f>[1]Data!$G$54</f>
        <v>Solok</v>
      </c>
      <c r="H54" t="str">
        <f>[1]Data!$H$54</f>
        <v>56/Pdt.G/2022/PA.Slk</v>
      </c>
      <c r="I54" s="15">
        <f>[1]Data!$I$54</f>
        <v>44621</v>
      </c>
      <c r="J54" t="str">
        <f>[1]Data!$J$54</f>
        <v>W3-A7/428/HK.05/IV/2022</v>
      </c>
      <c r="K54" s="15">
        <f>[1]Data!$K$54</f>
        <v>44657</v>
      </c>
      <c r="L54" t="str">
        <f>[1]Data!$L$54</f>
        <v>Joni Junettri alias Joni Junetri bin Syamsul Anwar</v>
      </c>
      <c r="M54" t="str">
        <f>[1]Data!$M$54</f>
        <v>Junguik, Jorong Guguak Padusi, Nagari Guguak Sarai, Kecamatan IX Koto Sungai Lasi, Kabupaten Solok, Sumatera Barat</v>
      </c>
      <c r="N54" t="str">
        <f>[1]Data!$N$54</f>
        <v>Mel Shandi Aresta binti Armidi</v>
      </c>
      <c r="O54" t="str">
        <f>[1]Data!$O$54</f>
        <v>Jl. Tapian Pinang, No. 13, RT/RW/ 002/004, Kelurahan VI Suku, Kecamatan Lubuk Sikarah, Kota Solok, Sumatera Barat</v>
      </c>
    </row>
    <row r="55" spans="2:25">
      <c r="B55" s="14">
        <v>52</v>
      </c>
      <c r="C55" t="str">
        <f>[1]Data!$C$55</f>
        <v>W3-A/1198/HK.05/IV/2022</v>
      </c>
      <c r="D55" s="15">
        <f>[1]Data!$D$55</f>
        <v>44662</v>
      </c>
      <c r="E55" t="str">
        <f>[1]Data!$E$55</f>
        <v>25/Pdt.G/2022/PTA.Pdg</v>
      </c>
      <c r="F55" s="15">
        <f>F54</f>
        <v>44662</v>
      </c>
      <c r="G55" t="str">
        <f>[1]Data!$G$55</f>
        <v>Padang</v>
      </c>
      <c r="H55" t="str">
        <f>[1]Data!$H$55</f>
        <v>1595/Pdt.G/2022/PA.Pdg</v>
      </c>
      <c r="I55" s="15">
        <f>[1]Data!$I$55</f>
        <v>44613</v>
      </c>
      <c r="J55" t="str">
        <f>[1]Data!$J$55</f>
        <v>W3-A1/386/HK.05/IV/2022</v>
      </c>
      <c r="K55" s="15">
        <f>[1]Data!$K$55</f>
        <v>44657</v>
      </c>
      <c r="L55" t="str">
        <f>[1]Data!$L$55</f>
        <v>Mardefni Bin Zaini R</v>
      </c>
      <c r="M55" t="str">
        <f>[1]Data!$M$55</f>
        <v>Komplek Unand Blok D IV-01/21, RT 003 RW 009, Kelurahan Bandar Buat, Kecamatan Lubuk Kilangan, Kota Padang, Sumatera Barat</v>
      </c>
      <c r="N55" t="str">
        <f>[1]Data!$N$55</f>
        <v>Surya Vera Diana binti Kamaruddin</v>
      </c>
      <c r="O55" t="str">
        <f>[1]Data!$O$55</f>
        <v>Komplek Unand Blok D IV-01/21, RT 003 RW 009, Kelurahan Bandar Buat, Kecamatan Lubuk Kilangan, Kota Padang, Sumatera Barat</v>
      </c>
    </row>
    <row r="56" spans="2:25">
      <c r="B56" s="14">
        <v>53</v>
      </c>
      <c r="C56" t="str">
        <f>[1]Data!$C$56</f>
        <v>W3-A/1169/HK.05/IV/2022</v>
      </c>
      <c r="D56" s="15">
        <f>[1]Data!$D$56</f>
        <v>44670</v>
      </c>
      <c r="E56" t="str">
        <f>[1]Data!$E$56</f>
        <v>26/Pdt.G/2022/PTA.Pdg</v>
      </c>
      <c r="F56" s="15">
        <f>D56</f>
        <v>44670</v>
      </c>
      <c r="G56" t="str">
        <f>[1]Data!$G$56</f>
        <v>Bukittinggi</v>
      </c>
      <c r="H56" t="str">
        <f>[1]Data!$H$56</f>
        <v>826/Pdt.G/20022/PA.Bkt</v>
      </c>
      <c r="I56" s="15">
        <f>[1]Data!$I$56</f>
        <v>44624</v>
      </c>
      <c r="J56" t="str">
        <f>[1]Data!$J$56</f>
        <v>W3-A.4/1699/Hk.05/IV/2022</v>
      </c>
      <c r="K56" s="15">
        <f>[1]Data!$K$56</f>
        <v>44664</v>
      </c>
      <c r="L56" t="str">
        <f>[1]Data!$L$56</f>
        <v>Azwar Salim bin Salim. Sherly Oktavianty Irwan binti Irwan Yahya</v>
      </c>
      <c r="M56" t="str">
        <f>[1]Data!$M$56</f>
        <v>Dusun Nan Bunta, Nagari Balai Gurah Jorong Koto Tuo, Ampek Angkek, Kabupaten Agama, Sumatera Barat</v>
      </c>
      <c r="N56" t="str">
        <f>[1]Data!$N$56</f>
        <v>Direktur Utama PT. Bank Syariah Indonesia, Tbk cq Branch Manager PT. Bank Syariah Indonesia, Tbk Cabang Bukittinggi Guru Hamzah sebagai Terbanding I Pemerintah Republik Indonesia cq. Menteri Keuangan Republik Indonesia cq. Kepala Kantor Djkn, Riau, Sumatera Barat dan Kepulauan Riau, cq. Kepala Kantor Pelayanan Kekayaan Negara dan Lelang Kota Bukittinggi sebagai Terbanding II</v>
      </c>
      <c r="O56" t="str">
        <f>[1]Data!$O$56</f>
        <v>1.Jalan Guru Hamzah No. 16 A Tarok Dipo, Guguk Panjang, Kota Bukittinggi, Sumatera Barat 2. Jalan M. Yamin No. 60 Aur Kuning Bukittinggi</v>
      </c>
      <c r="Y56" s="15">
        <f>[1]Data!$Y$56</f>
        <v>44669</v>
      </c>
    </row>
    <row r="57" spans="2:25">
      <c r="B57" s="14">
        <v>54</v>
      </c>
      <c r="C57" t="str">
        <f>[1]Data!$C$57</f>
        <v>W3-A/1272.a/HK.05/IV/2022</v>
      </c>
      <c r="D57" s="15">
        <f>[1]Data!$D$57</f>
        <v>44671</v>
      </c>
      <c r="E57" t="str">
        <f>[1]Data!$E$57</f>
        <v>27/Pdt.G/2022/PTA.Pdg</v>
      </c>
      <c r="F57" s="15">
        <f>D57</f>
        <v>44671</v>
      </c>
      <c r="G57" t="str">
        <f>[1]Data!$G$57</f>
        <v>Lubuk Basung</v>
      </c>
      <c r="H57" t="str">
        <f>[1]Data!$H$57</f>
        <v>72/Pdt.G/2022/PA.LB</v>
      </c>
      <c r="I57" s="15">
        <f>[1]Data!$I$57</f>
        <v>44634</v>
      </c>
      <c r="J57" t="str">
        <f>[1]Data!$J$57</f>
        <v>W3-A17/987/HK.05/IV/2022</v>
      </c>
      <c r="K57" s="15">
        <f>[1]Data!$K$57</f>
        <v>44670</v>
      </c>
      <c r="L57" t="str">
        <f>[1]Data!$L$57</f>
        <v>Engki Efrizal bin Zamril</v>
      </c>
      <c r="M57" t="str">
        <f>[1]Data!$M$57</f>
        <v>Katiagan, Kenagarian Katiagan, Kecamatan Kinali, Kabupaten Pasaman Barat.</v>
      </c>
      <c r="N57" t="str">
        <f>[1]Data!$N$57</f>
        <v>Yeni Sofia binti Amir. A</v>
      </c>
      <c r="O57" t="str">
        <f>[1]Data!$O$57</f>
        <v>Padang Koto Gadang, Jorong Tapian Kandih, Kenagarian Salareh Aia, Kecamatan Palembayan, Kabupaten Agam.</v>
      </c>
      <c r="Y57" s="15">
        <f>[1]Data!$Y$57</f>
        <v>44671</v>
      </c>
    </row>
    <row r="58" spans="2:25">
      <c r="B58" s="14">
        <v>55</v>
      </c>
      <c r="C58" t="str">
        <f>[1]Data!$C$58</f>
        <v>W3-A/1395/HK.05/V/2022</v>
      </c>
      <c r="D58" s="15">
        <f>[1]Data!$D$58</f>
        <v>44694</v>
      </c>
      <c r="E58" t="str">
        <f>[1]Data!$E$58</f>
        <v>28/Pdt.G/2022/PTA.Pdg</v>
      </c>
      <c r="F58" s="15">
        <f>D58</f>
        <v>44694</v>
      </c>
      <c r="G58" t="str">
        <f>[1]Data!$G$58</f>
        <v>Padang</v>
      </c>
      <c r="H58" t="str">
        <f>[1]Data!$H$58</f>
        <v>15/Pdt.G/2022/PA.Pdg</v>
      </c>
      <c r="I58" s="15">
        <f>[1]Data!$I$58</f>
        <v>44650</v>
      </c>
      <c r="J58" t="str">
        <f>[1]Data!$J$58</f>
        <v>W3-A1/1484/HK.05/V/2022</v>
      </c>
      <c r="K58" s="15">
        <f>[1]Data!$K$58</f>
        <v>44690</v>
      </c>
      <c r="L58" t="str">
        <f>[1]Data!$L$58</f>
        <v>Arifandhika Azwar bin H. Azwar Arif</v>
      </c>
      <c r="M58" t="str">
        <f>[1]Data!$M$58</f>
        <v>Gando Permata Permai Blok E.9 RT 005 RW 005, Kelurahan Koto Baru Nan XX, Kecamatan Lubuk Begalung, Kota Padang, Sumatera Barat.</v>
      </c>
      <c r="N58" t="str">
        <f>[1]Data!$N$58</f>
        <v>Irza Anas Putri binti Anas Radi</v>
      </c>
      <c r="O58" t="str">
        <f>[1]Data!$O$58</f>
        <v>Jalan Parak Karakah RT 002 RW 011, Kelurahan Kubu Dalam Parak Karakah, Kecamatan Padang TImur, Kota Padang, Sumatera Barat.</v>
      </c>
      <c r="Y58" s="15">
        <f>[1]Data!$Y$58</f>
        <v>44693</v>
      </c>
    </row>
    <row r="59" spans="2:25">
      <c r="B59" s="14">
        <v>56</v>
      </c>
      <c r="C59" t="str">
        <f>[1]Data!$C$59</f>
        <v>W3-A/1443/HK.05/V/2022</v>
      </c>
      <c r="D59" s="15">
        <f>[1]Data!$D$59</f>
        <v>44701</v>
      </c>
      <c r="E59" t="str">
        <f>[1]Data!$E$59</f>
        <v>29/Pdt.G/2022/PTA.Pdg</v>
      </c>
      <c r="F59" s="15">
        <f>D59</f>
        <v>44701</v>
      </c>
      <c r="G59" t="str">
        <f>[1]Data!$G$59</f>
        <v>Batusangkar</v>
      </c>
      <c r="H59" t="str">
        <f>[1]Data!$H$59</f>
        <v>702/Pdt.G/2021/PA.Bsk</v>
      </c>
      <c r="I59" s="15">
        <f>[1]Data!$I$59</f>
        <v>44652</v>
      </c>
      <c r="J59" t="str">
        <f>[1]Data!$J$59</f>
        <v>W3-A.3/911/HK.05/V/2022</v>
      </c>
      <c r="K59" s="15">
        <f>[1]Data!$K$59</f>
        <v>44699</v>
      </c>
      <c r="L59" t="str">
        <f>[1]Data!$L$59</f>
        <v>Mahyudin bin Jama'in dan Hayatunufus binti Rausun</v>
      </c>
      <c r="M59" t="str">
        <f>[1]Data!$M$59</f>
        <v>Taluak Jorong Kubang Landai Nagari Saruaso, Kecamatan Tanjung Emas, Kabupaten Tanah Datar, Sumatera Barat.</v>
      </c>
      <c r="N59" t="str">
        <f>[1]Data!$N$59</f>
        <v>Resma Elfita binti Mahyudin</v>
      </c>
      <c r="O59" t="str">
        <f>[1]Data!$O$59</f>
        <v>Jalan H. Sumanik No. 204 Jorong Simpuruik Nagari Simpuruik, Kecamatan Sungai Tarab, Kabupaten Tanah Datar, Sumatera Barat.</v>
      </c>
    </row>
    <row r="60" spans="2:25">
      <c r="B60" s="14">
        <v>57</v>
      </c>
      <c r="C60" t="str">
        <f>[1]Data!$C$60</f>
        <v>W3-A/1686/HK.05/VI/2022</v>
      </c>
      <c r="D60" s="15">
        <f>[1]Data!$D$60</f>
        <v>44725</v>
      </c>
      <c r="E60" t="str">
        <f>[1]Data!$E$60</f>
        <v>30/Pdt.G/2022/PTA.Pdg</v>
      </c>
      <c r="F60" s="15">
        <f>D60</f>
        <v>44725</v>
      </c>
      <c r="G60" t="str">
        <f>[1]Data!$G$60</f>
        <v>Talu</v>
      </c>
      <c r="H60" t="str">
        <f>[1]Data!$H$60</f>
        <v>758/Pdt.G/2021/PA.TALU</v>
      </c>
      <c r="I60" s="15">
        <f>[1]Data!$I$60</f>
        <v>44678</v>
      </c>
      <c r="J60" t="str">
        <f>[1]Data!$J$60</f>
        <v>W3-A14/908/HK.05/VI/2022</v>
      </c>
      <c r="K60" s="15">
        <f>[1]Data!$K$60</f>
        <v>44721</v>
      </c>
      <c r="L60" t="str">
        <f>[1]Data!$L$60</f>
        <v>Masril bin Abd. Muis</v>
      </c>
      <c r="M60" t="str">
        <f>[1]Data!$M$60</f>
        <v>Jorong Air Haji, Nagari Sungai Aua, Kecamatan Sungai Aur, Kabupaten Pasaman Barat, Sumatera Barat.</v>
      </c>
      <c r="N60" t="str">
        <f>[1]Data!$N$60</f>
        <v>Ermawati binti H. Sahminan</v>
      </c>
      <c r="O60" t="str">
        <f>[1]Data!$O$60</f>
        <v>Jorong Air Haji, Nagari Sungai Aua, Kecamatan Sungai Aur, Kabupaten Pasaman Barat, Sumatera Barat.</v>
      </c>
      <c r="Y60" s="15">
        <f>[1]Data!$Y$60</f>
        <v>44722</v>
      </c>
    </row>
    <row r="61" spans="2:25">
      <c r="B61" s="14">
        <v>58</v>
      </c>
      <c r="C61" t="s">
        <v>473</v>
      </c>
      <c r="D61" s="15">
        <v>44746</v>
      </c>
      <c r="E61" t="s">
        <v>474</v>
      </c>
      <c r="F61" s="15">
        <v>44746</v>
      </c>
      <c r="G61" t="s">
        <v>175</v>
      </c>
      <c r="H61" t="s">
        <v>475</v>
      </c>
      <c r="I61" s="15">
        <v>44704</v>
      </c>
      <c r="J61" t="s">
        <v>476</v>
      </c>
      <c r="K61" s="15">
        <v>44743</v>
      </c>
      <c r="L61" t="s">
        <v>477</v>
      </c>
      <c r="M61" t="s">
        <v>478</v>
      </c>
      <c r="N61" t="s">
        <v>479</v>
      </c>
      <c r="O61" t="s">
        <v>480</v>
      </c>
      <c r="Y61" s="15">
        <v>44743</v>
      </c>
    </row>
    <row r="62" spans="2:25">
      <c r="B62">
        <v>59</v>
      </c>
      <c r="C62" t="s">
        <v>481</v>
      </c>
      <c r="D62" s="15">
        <v>44749</v>
      </c>
      <c r="E62" t="s">
        <v>482</v>
      </c>
      <c r="F62" s="15">
        <v>44749</v>
      </c>
      <c r="G62" t="s">
        <v>175</v>
      </c>
      <c r="H62" t="s">
        <v>483</v>
      </c>
      <c r="I62" s="15">
        <v>44711</v>
      </c>
      <c r="J62" t="s">
        <v>484</v>
      </c>
      <c r="K62" s="15">
        <v>44748</v>
      </c>
      <c r="L62" t="s">
        <v>485</v>
      </c>
      <c r="M62" t="s">
        <v>486</v>
      </c>
      <c r="N62" t="s">
        <v>487</v>
      </c>
      <c r="O62" t="s">
        <v>488</v>
      </c>
    </row>
    <row r="63" spans="2:25">
      <c r="B63">
        <v>60</v>
      </c>
      <c r="C63" s="19" t="s">
        <v>489</v>
      </c>
      <c r="D63" s="15">
        <v>44755</v>
      </c>
      <c r="E63" t="s">
        <v>490</v>
      </c>
      <c r="F63" s="15">
        <v>44754</v>
      </c>
      <c r="G63" t="s">
        <v>253</v>
      </c>
      <c r="H63" t="s">
        <v>491</v>
      </c>
      <c r="I63" s="15">
        <v>44729</v>
      </c>
      <c r="K63" s="15"/>
      <c r="L63" t="s">
        <v>492</v>
      </c>
      <c r="M63" t="s">
        <v>493</v>
      </c>
      <c r="N63" t="s">
        <v>494</v>
      </c>
      <c r="O63" t="s">
        <v>493</v>
      </c>
    </row>
    <row r="64" spans="2:25">
      <c r="B64">
        <v>61</v>
      </c>
      <c r="C64" t="s">
        <v>495</v>
      </c>
      <c r="D64" s="15">
        <v>44760</v>
      </c>
      <c r="E64" t="s">
        <v>496</v>
      </c>
      <c r="F64" s="15">
        <v>44760</v>
      </c>
      <c r="G64" t="s">
        <v>143</v>
      </c>
      <c r="H64" t="s">
        <v>497</v>
      </c>
      <c r="I64" s="15">
        <v>44712</v>
      </c>
      <c r="J64" t="s">
        <v>498</v>
      </c>
      <c r="K64" s="15">
        <v>44754</v>
      </c>
      <c r="L64" t="s">
        <v>499</v>
      </c>
      <c r="M64" t="s">
        <v>500</v>
      </c>
      <c r="N64" t="s">
        <v>501</v>
      </c>
      <c r="O64" t="s">
        <v>502</v>
      </c>
    </row>
    <row r="65" spans="2:15">
      <c r="B65">
        <v>62</v>
      </c>
      <c r="C65" t="s">
        <v>503</v>
      </c>
      <c r="D65" s="15">
        <v>44760</v>
      </c>
      <c r="E65" t="s">
        <v>504</v>
      </c>
      <c r="F65" s="15">
        <v>44760</v>
      </c>
      <c r="G65" t="s">
        <v>143</v>
      </c>
      <c r="H65" t="s">
        <v>505</v>
      </c>
      <c r="I65" s="15">
        <v>44721</v>
      </c>
      <c r="J65" t="s">
        <v>506</v>
      </c>
      <c r="K65" s="15">
        <v>44756</v>
      </c>
      <c r="L65" t="s">
        <v>507</v>
      </c>
      <c r="M65" t="s">
        <v>508</v>
      </c>
      <c r="N65" t="s">
        <v>509</v>
      </c>
      <c r="O65" t="s">
        <v>508</v>
      </c>
    </row>
    <row r="66" spans="2:15">
      <c r="B66">
        <v>63</v>
      </c>
      <c r="C66" t="s">
        <v>510</v>
      </c>
      <c r="D66" s="15">
        <v>44760</v>
      </c>
      <c r="E66" t="s">
        <v>511</v>
      </c>
      <c r="F66" s="15">
        <v>44760</v>
      </c>
      <c r="G66" t="s">
        <v>143</v>
      </c>
      <c r="H66" t="s">
        <v>512</v>
      </c>
      <c r="I66" s="15">
        <v>44715</v>
      </c>
      <c r="J66" t="s">
        <v>513</v>
      </c>
      <c r="K66" s="15">
        <v>44755</v>
      </c>
      <c r="L66" t="s">
        <v>514</v>
      </c>
      <c r="M66" t="s">
        <v>515</v>
      </c>
      <c r="N66" t="s">
        <v>516</v>
      </c>
      <c r="O66" t="s">
        <v>517</v>
      </c>
    </row>
    <row r="67" spans="2:15">
      <c r="B67">
        <v>64</v>
      </c>
      <c r="C67" t="s">
        <v>526</v>
      </c>
      <c r="D67" s="15">
        <v>44775</v>
      </c>
      <c r="E67" t="s">
        <v>519</v>
      </c>
      <c r="F67" s="15">
        <v>44775</v>
      </c>
      <c r="G67" t="s">
        <v>143</v>
      </c>
      <c r="H67" t="s">
        <v>518</v>
      </c>
      <c r="I67" s="15">
        <v>44726</v>
      </c>
      <c r="J67" t="s">
        <v>520</v>
      </c>
      <c r="K67" s="15">
        <v>44767</v>
      </c>
      <c r="L67" t="s">
        <v>521</v>
      </c>
      <c r="M67" s="15" t="s">
        <v>522</v>
      </c>
      <c r="N67" t="s">
        <v>523</v>
      </c>
      <c r="O67" s="15" t="s">
        <v>524</v>
      </c>
    </row>
    <row r="68" spans="2:15">
      <c r="B68">
        <v>65</v>
      </c>
      <c r="D68" s="15">
        <v>44778</v>
      </c>
      <c r="E68" t="s">
        <v>268</v>
      </c>
      <c r="F68" s="15">
        <v>44778</v>
      </c>
      <c r="G68" t="s">
        <v>175</v>
      </c>
      <c r="H68" t="s">
        <v>527</v>
      </c>
      <c r="I68" s="15">
        <v>44732</v>
      </c>
      <c r="J68" t="s">
        <v>528</v>
      </c>
      <c r="K68" s="15">
        <v>44774</v>
      </c>
      <c r="L68" t="s">
        <v>529</v>
      </c>
      <c r="M68" s="15" t="s">
        <v>530</v>
      </c>
      <c r="N68" t="s">
        <v>531</v>
      </c>
      <c r="O68" s="15" t="s">
        <v>532</v>
      </c>
    </row>
  </sheetData>
  <mergeCells count="6">
    <mergeCell ref="U1:Y1"/>
    <mergeCell ref="P1:P2"/>
    <mergeCell ref="Q1:Q2"/>
    <mergeCell ref="R1:R2"/>
    <mergeCell ref="S1:S2"/>
    <mergeCell ref="T1:T2"/>
  </mergeCells>
  <pageMargins left="0.7" right="0.7" top="0.75" bottom="0.75" header="0.3" footer="0.3"/>
  <pageSetup paperSize="9" orientation="landscape" verticalDpi="5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Manual1</vt:lpstr>
      <vt:lpstr>Manual</vt:lpstr>
      <vt:lpstr>Cetak</vt:lpstr>
      <vt:lpstr>Data</vt:lpstr>
      <vt:lpstr>Cetak!Print_Area</vt:lpstr>
      <vt:lpstr>Manual!Print_Area</vt:lpstr>
      <vt:lpstr>Manual1!Print_Area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Informasi Pengaduan</cp:lastModifiedBy>
  <cp:lastPrinted>2022-08-02T03:35:45Z</cp:lastPrinted>
  <dcterms:created xsi:type="dcterms:W3CDTF">2021-01-13T04:28:00Z</dcterms:created>
  <dcterms:modified xsi:type="dcterms:W3CDTF">2022-08-05T07:25:56Z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2F86F435E78D46B3A8A7152CEEAD786E</vt:lpwstr>
  </property>
  <property fmtid="{D5CDD505-2E9C-101B-9397-08002B2CF9AE}" pid="3" name="KSOProductBuildVer">
    <vt:lpwstr>1057-11.2.0.11191</vt:lpwstr>
  </property>
</Properties>
</file>