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3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E22" i="1" l="1"/>
  <c r="F10" i="1"/>
  <c r="B38" i="1"/>
  <c r="B35" i="1"/>
</calcChain>
</file>

<file path=xl/sharedStrings.xml><?xml version="1.0" encoding="utf-8"?>
<sst xmlns="http://schemas.openxmlformats.org/spreadsheetml/2006/main" count="490" uniqueCount="345">
  <si>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</si>
  <si>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</si>
  <si>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</si>
  <si>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</si>
  <si>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</si>
  <si>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</si>
  <si>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</si>
  <si>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</si>
  <si>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</si>
  <si>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</si>
  <si>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</si>
  <si>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</si>
  <si>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</si>
  <si>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</si>
  <si>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</si>
  <si>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</si>
  <si>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</si>
  <si>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</si>
  <si>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</si>
  <si>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</si>
  <si>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</si>
  <si>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</si>
  <si>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</si>
  <si>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</si>
  <si>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</si>
  <si>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</si>
  <si>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</si>
  <si>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</si>
  <si>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</si>
  <si>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</si>
  <si>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</si>
  <si>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</si>
  <si>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</si>
  <si>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</si>
  <si>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</si>
  <si>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</si>
  <si>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</si>
  <si>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</si>
  <si>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</si>
  <si>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</si>
  <si>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</si>
  <si>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</si>
  <si>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</si>
  <si>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</si>
  <si>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</si>
  <si>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</si>
  <si>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</si>
  <si>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</si>
  <si>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</si>
  <si>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</si>
  <si>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</si>
  <si>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</si>
  <si>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</si>
  <si>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</si>
  <si>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</si>
  <si>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</si>
  <si>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</si>
  <si>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</si>
  <si>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</si>
  <si>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</si>
  <si>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</si>
  <si>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</si>
  <si>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</si>
  <si>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</si>
  <si>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</si>
  <si>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</si>
  <si>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</si>
  <si>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</si>
  <si>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</si>
  <si>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</si>
  <si>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</si>
  <si>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</si>
  <si>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</si>
  <si>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</si>
  <si>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</si>
  <si>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</si>
  <si>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</si>
  <si>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</si>
  <si>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</si>
  <si>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</si>
  <si>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</si>
  <si>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</si>
  <si>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</si>
  <si>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</si>
  <si>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</si>
  <si>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</si>
  <si>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</si>
  <si>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</si>
  <si>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</si>
  <si>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</si>
  <si>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</si>
  <si>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</si>
  <si>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</si>
  <si>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</si>
  <si>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</si>
  <si>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</si>
  <si>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</si>
  <si>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</si>
  <si>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</si>
  <si>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</si>
  <si>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</si>
  <si>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</si>
  <si>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</si>
  <si>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</si>
  <si>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</si>
  <si>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</si>
  <si>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</si>
  <si>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</si>
  <si>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</si>
  <si>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</si>
  <si>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</si>
  <si>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</si>
  <si>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</si>
  <si>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</si>
  <si>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</si>
  <si>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</si>
  <si>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</si>
  <si>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</si>
  <si>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</si>
  <si>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</si>
  <si>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</si>
  <si>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</si>
  <si>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</si>
  <si>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</si>
  <si>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</si>
  <si>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</si>
  <si>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</si>
  <si>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</si>
  <si>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</si>
  <si>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</si>
  <si>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</si>
  <si>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</si>
  <si>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</si>
  <si>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</si>
  <si>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</si>
  <si>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</si>
  <si>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</si>
  <si>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</si>
  <si>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</si>
  <si>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</si>
  <si>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</si>
  <si>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</si>
  <si>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</si>
  <si>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</si>
  <si>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</si>
  <si>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</si>
  <si>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</si>
  <si>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</si>
  <si>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</si>
  <si>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</si>
  <si>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</si>
  <si>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</si>
  <si>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</si>
  <si>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</si>
  <si>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</si>
  <si>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</si>
  <si>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</si>
  <si>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</si>
  <si>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</si>
  <si>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</si>
  <si>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</si>
  <si>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</si>
  <si>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</si>
  <si>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</si>
  <si>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</si>
  <si>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</si>
  <si>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</si>
  <si>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</si>
  <si>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</si>
  <si>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</si>
  <si>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</si>
  <si>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</si>
  <si>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</si>
  <si>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</si>
  <si>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</si>
  <si>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</si>
  <si>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</si>
  <si>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</si>
  <si>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</si>
  <si>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</si>
  <si>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</si>
  <si>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</si>
  <si>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</si>
  <si>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</si>
  <si>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</si>
  <si>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</si>
  <si>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</si>
  <si>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</si>
  <si>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</si>
  <si>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</si>
  <si>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</si>
  <si>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</si>
  <si>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</si>
  <si>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</si>
  <si>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</si>
  <si>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</si>
  <si>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</si>
  <si>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</si>
  <si>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</si>
  <si>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</si>
  <si>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</si>
  <si>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</si>
  <si>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</si>
  <si>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</si>
  <si>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</si>
  <si>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</si>
  <si>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</si>
  <si>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</si>
  <si>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</si>
  <si>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</si>
  <si>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</si>
  <si>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</si>
  <si>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</si>
  <si>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</si>
  <si>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</si>
  <si>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</si>
  <si>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</si>
  <si>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</si>
  <si>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</si>
  <si>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</si>
  <si>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</si>
  <si>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</si>
  <si>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</si>
  <si>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</si>
  <si>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</si>
  <si>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</si>
  <si>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</si>
  <si>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</si>
  <si>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</si>
  <si>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</si>
  <si>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</si>
  <si>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</si>
  <si>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</si>
  <si>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</si>
  <si>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</si>
  <si>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</si>
  <si>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</si>
  <si>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</si>
  <si>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</si>
  <si>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</si>
  <si>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</si>
  <si>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</si>
  <si>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</si>
  <si>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</si>
  <si>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</si>
  <si>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</si>
  <si>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</si>
  <si>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</si>
  <si>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</si>
  <si>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</si>
  <si>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</si>
  <si>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</si>
  <si>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</si>
  <si>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</si>
  <si>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</si>
  <si>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</si>
  <si>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</si>
  <si>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</si>
  <si>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</si>
  <si>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</si>
  <si>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</si>
  <si>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</si>
  <si>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</si>
  <si>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</si>
  <si>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</si>
  <si>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</si>
  <si>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</si>
  <si>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</si>
  <si>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</si>
  <si>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</si>
  <si>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</si>
  <si>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</si>
  <si>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</si>
  <si>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</si>
  <si>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</si>
  <si>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</si>
  <si>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</si>
  <si>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</si>
  <si>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</si>
  <si>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</si>
  <si>
    <t>46/Pdt.G/2021/PTA.Pdg</t>
  </si>
  <si>
    <t>47/Pdt.G/2021/PTA.Pdg</t>
  </si>
  <si>
    <t>270/Pdt.G/2021/PA.Lbs</t>
  </si>
  <si>
    <t>302/Pdt.G/2021/PA.Slk</t>
  </si>
  <si>
    <t>W3-A13/1239/Hk.05/XI/2021</t>
  </si>
  <si>
    <t>W3.A-7/1122/HK.05/XI/2021</t>
  </si>
  <si>
    <t>R.A VITRIA PAWITRASARI, SS, M.Pc Binti BOB SUBIJANTORO</t>
  </si>
  <si>
    <t xml:space="preserve"> DEDI NUR ANDRIANSYAH, SIK Bin AHMAD SYAFII</t>
  </si>
  <si>
    <t xml:space="preserve"> Bakhrizal bin Tazar</t>
  </si>
  <si>
    <t>Desi Putri binti Safri</t>
  </si>
  <si>
    <t>Rumah Dinas Kapolres Jalan Lintas Barat Sumatera No. 58 Pauh, Lubuk Sikaping, Sumatera Barat</t>
  </si>
  <si>
    <t>Jorong Gando, Nagari Gaung, Kecamatan Kubung, Kabupaten Solok.</t>
  </si>
  <si>
    <t>Banda Simpang Tigo, Jorong Kasiak, Nagari Koto Sani, Kecamatan X Koto, Singkarang, Kabupaten Solok</t>
  </si>
  <si>
    <t>W3-A/3018/HK.05/XI/2021</t>
  </si>
  <si>
    <t>W3-A/3019/HK.05/XI/2021</t>
  </si>
  <si>
    <t>Dengan ini kami beritahukan kepada Saudara bahwa berkas yang dimohonkan banding oleh Saudara :</t>
  </si>
  <si>
    <t>49/Pdt.G/2021/PTA.Pdg</t>
  </si>
  <si>
    <t>50/Pdt.G/2021/PTA.Pdg</t>
  </si>
  <si>
    <t>509/Pdt.G/2021/PA.KBr</t>
  </si>
  <si>
    <t>510/Pdt.G/2021/PA.TALU</t>
  </si>
  <si>
    <t>W3-A14/2250/HK.05/XII/2021</t>
  </si>
  <si>
    <t>Ekarnita binti Abu Samah</t>
  </si>
  <si>
    <t>Defri Kurniawan bin Ir. Pani</t>
  </si>
  <si>
    <t>Perumahan Nuansa Ventura Blok C No. 5, Jorong Simpang Ampek, Nagari Lingkuang Alua, Kecamatan Pasaman, Kabupaten Pasaman Barat.</t>
  </si>
  <si>
    <t>Jl. Lintas Sudirman di sebelah jangkar motor jambak, Jorong Jambak, Nagari Lingkuang Aua, Kecamatan Pasaman, Kabupaten Pasaman Barat.</t>
  </si>
  <si>
    <t>W3-A11/1806/HK.05/XII/2021</t>
  </si>
  <si>
    <t>Rais Timbang</t>
  </si>
  <si>
    <t>Mimi Suarti</t>
  </si>
  <si>
    <t>Banda Rabuk Jorong Bawah Duku, Nagari Koto Baru, Kecamatan Kubung, Kabupaten Solok</t>
  </si>
  <si>
    <t>Simpang Sentral Jorong Sawah Sudut, Nagari Selayo, Kecamatan Kubung, Kabupaten Solok</t>
  </si>
  <si>
    <t xml:space="preserve">W3-A/3184/HK.05/XII/2021 </t>
  </si>
  <si>
    <t>W3-A/3185/HK.05/XII/2021</t>
  </si>
  <si>
    <t>51/Pdt.G/2021/PTA.Pdg</t>
  </si>
  <si>
    <t>1056/Pdt.G/2021/PA.Pdg</t>
  </si>
  <si>
    <t>TAUFAN HIDAYAT</t>
  </si>
  <si>
    <t>NOVIA ROSA</t>
  </si>
  <si>
    <t xml:space="preserve">Pasar Baru Rt.002/Rw.001 Kel. Cupak Tangah Kec. Pauh Kota Padang, Kel. Cupak Tangah, Pauh, Kota Padang, Sumatera Barat </t>
  </si>
  <si>
    <t xml:space="preserve">Jl. Insinyur Juanda No. 1 B Kel. Rimbo Kaluang Kec. Padang Barat, Kel. Rimbo Kaluang, Padang Barat, Kota Padang, Sumatera Barat </t>
  </si>
  <si>
    <t>W3-A1/2758/Hk.05/XII/2021</t>
  </si>
  <si>
    <t xml:space="preserve">W3-A/3231/HK.05/XII/2021 </t>
  </si>
  <si>
    <t>53/Pdt.G/2021/PTA.Pdg</t>
  </si>
  <si>
    <t>54/Pdt.G/2021/PTA.Pdg</t>
  </si>
  <si>
    <t>277/Pdt.G/2021/PA.PP</t>
  </si>
  <si>
    <t xml:space="preserve"> Anwar Sadat bin Syamsir</t>
  </si>
  <si>
    <t>Nurul Husna binti Muchlis</t>
  </si>
  <si>
    <t>Jorong Kubang Rajo, Kenagarian Lima Kaum, Kecamatan Lima Kaum, Kabupaten Tanah Datar, Provinsi Sumatera Barat.</t>
  </si>
  <si>
    <t>Jorong Koto Tuo, Kenagarian Panyalaian, Kecamatan X Koto, Kabupaten Tanah Datar</t>
  </si>
  <si>
    <t xml:space="preserve">JL.Proklamasi No.158, RT.1, RW 2, Kelurahan VI Suku, Kecamatan Lubuk Sikarah, Kota Solok, Provinsi Sumatera Barat. </t>
  </si>
  <si>
    <t>Rangga Gautama bin Yante Agusta</t>
  </si>
  <si>
    <t>Suci Dwi Putri Apriliani binti Arifin Rajalin</t>
  </si>
  <si>
    <t>Jl. Abdul Hamid Hakim No.2, RT.3, Kelurahan Pasar Usang, Kecamatan Padang Panjang Barat, Kota Padang Panjang, Provinsi Sumatera Barat</t>
  </si>
  <si>
    <t>275/Pdt.G/2021/PA.PP</t>
  </si>
  <si>
    <t xml:space="preserve">W3-A8/1814/HK.05/12/2021 </t>
  </si>
  <si>
    <t>W3-A8/1815/HK.05/12/2021</t>
  </si>
  <si>
    <t>W3-A/3335/HK.05/XII/2021</t>
  </si>
  <si>
    <t xml:space="preserve">
W3-A/3336/HK.05/XII/2021
</t>
  </si>
  <si>
    <t>2/Pdt.G/2022/PTA.Pdg</t>
  </si>
  <si>
    <t>591/Pdt.G/2021/PA.Pn</t>
  </si>
  <si>
    <t>W3-A12/185/HK.05/I/2022</t>
  </si>
  <si>
    <t>Rofianto bin Syamsir</t>
  </si>
  <si>
    <t>Wili Yunita binti Arman</t>
  </si>
  <si>
    <t>Jl. Piai, Nomor 30 RT/RW 01/06, Kel. Tanah Siarah Piai Nan XX, Kec. Lubuk Begalung, Kota Padang</t>
  </si>
  <si>
    <t>Jl. Bungo Tanjung, Kampung Tanjung Sawah, Nagari Nanggalo, Kecamatan Koto XI Tarusan, Kab. Pesisir Selatan</t>
  </si>
  <si>
    <t xml:space="preserve">W3-A/0278/HK.05/I/2022 </t>
  </si>
  <si>
    <t>Drs. Abd. Khalik,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</si>
</sst>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15" fontId="0" fillId="0" borderId="0" xfId="0" applyNumberFormat="1" applyAlignment="1">
      <alignment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100851</xdr:rowOff>
    </xdr:from>
    <xdr:to>
      <xdr:col>13</xdr:col>
      <xdr:colOff>89646</xdr:colOff>
      <xdr:row>3</xdr:row>
      <xdr:rowOff>22410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51"/>
          <a:ext cx="6230470" cy="146797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540768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26" zoomScale="90" zoomScaleNormal="100" zoomScaleSheetLayoutView="90" workbookViewId="0">
      <selection activeCell="K39" sqref="K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270</v>
      </c>
      <c r="M4" s="25" t="s">
        <v>268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267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266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5" spans="2:28" ht="9" customHeight="1" x14ac:dyDescent="0.25"/>
    <row r="16" spans="2:28" x14ac:dyDescent="0.25">
      <c r="G16" s="4" t="s">
        <v>265</v>
      </c>
    </row>
    <row r="17" spans="5:13" x14ac:dyDescent="0.25">
      <c r="G17" s="4" t="s">
        <v>264</v>
      </c>
    </row>
    <row r="18" spans="5:13" x14ac:dyDescent="0.25">
      <c r="H18" s="2" t="s">
        <v>9</v>
      </c>
    </row>
    <row r="19" spans="5:13" x14ac:dyDescent="0.25">
      <c r="G19" s="4" t="s">
        <v>263</v>
      </c>
      <c r="M19" s="2" t="s">
        <v>49</v>
      </c>
    </row>
    <row r="20" spans="5:13" ht="16.5" customHeight="1" x14ac:dyDescent="0.25">
      <c r="G20" s="4" t="s">
        <v>262</v>
      </c>
    </row>
    <row r="21" spans="5:13" ht="15.75" customHeight="1" x14ac:dyDescent="0.25">
      <c r="G21" s="4" t="s">
        <v>261</v>
      </c>
    </row>
    <row r="22" spans="5:13" ht="15.75" customHeight="1" x14ac:dyDescent="0.25">
      <c r="G22" s="4" t="s">
        <v>260</v>
      </c>
    </row>
    <row r="23" spans="5:13" ht="15.75" customHeight="1" x14ac:dyDescent="0.25">
      <c r="G23" s="4" t="s">
        <v>259</v>
      </c>
    </row>
    <row r="24" spans="5:13" ht="15.75" customHeight="1" x14ac:dyDescent="0.25">
      <c r="G24" s="4" t="s">
        <v>258</v>
      </c>
    </row>
    <row r="25" spans="5:13" ht="15.75" customHeight="1" x14ac:dyDescent="0.25">
      <c r="G25" s="4" t="s">
        <v>257</v>
      </c>
    </row>
    <row r="26" spans="5:13" ht="15.75" customHeight="1" x14ac:dyDescent="0.25">
      <c r="G26" s="4" t="s">
        <v>256</v>
      </c>
    </row>
    <row r="27" spans="5:13" ht="15.75" customHeight="1" x14ac:dyDescent="0.25">
      <c r="G27" s="4" t="s">
        <v>255</v>
      </c>
    </row>
    <row r="28" spans="5:13" ht="9.75" customHeight="1" x14ac:dyDescent="0.25"/>
    <row r="29" spans="5:13" ht="100.5" customHeight="1" x14ac:dyDescent="0.25">
      <c r="E29" s="47" t="s">
        <v>254</v>
      </c>
      <c r="F29" s="47"/>
      <c r="G29" s="47"/>
      <c r="H29" s="47"/>
      <c r="I29" s="47"/>
      <c r="J29" s="47"/>
      <c r="K29" s="47"/>
      <c r="L29" s="47"/>
      <c r="M29" s="47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269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253</v>
      </c>
      <c r="C42" s="6"/>
    </row>
    <row r="43" spans="2:13" ht="44.25" customHeight="1" x14ac:dyDescent="0.25">
      <c r="C43" s="48" t="s">
        <v>252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251</v>
      </c>
      <c r="C45" s="3"/>
    </row>
    <row r="46" spans="2:13" ht="33" customHeight="1" x14ac:dyDescent="0.25">
      <c r="C46" s="47" t="s">
        <v>250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4.5" customHeight="1" x14ac:dyDescent="0.25"/>
    <row r="48" spans="2:13" x14ac:dyDescent="0.25">
      <c r="B48" s="8" t="s">
        <v>249</v>
      </c>
      <c r="C48" s="3"/>
    </row>
    <row r="49" spans="2:13" ht="48" customHeight="1" x14ac:dyDescent="0.25">
      <c r="C49" s="47" t="s">
        <v>248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ht="3" customHeight="1" x14ac:dyDescent="0.25"/>
    <row r="51" spans="2:13" x14ac:dyDescent="0.25">
      <c r="B51" s="8" t="s">
        <v>247</v>
      </c>
      <c r="C51" s="3"/>
    </row>
    <row r="52" spans="2:13" ht="48.75" customHeight="1" x14ac:dyDescent="0.25">
      <c r="C52" s="47" t="s">
        <v>246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5">
      <c r="B53" s="45" t="s">
        <v>245</v>
      </c>
      <c r="C53" s="6"/>
    </row>
    <row r="54" spans="2:13" ht="32.25" customHeight="1" x14ac:dyDescent="0.25">
      <c r="C54" s="47" t="s">
        <v>244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5">
      <c r="B55" s="42" t="s">
        <v>243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7" t="s">
        <v>242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2:13" x14ac:dyDescent="0.25">
      <c r="B57" s="8" t="s">
        <v>241</v>
      </c>
      <c r="C57" s="3"/>
    </row>
    <row r="58" spans="2:13" ht="48.75" customHeight="1" x14ac:dyDescent="0.25">
      <c r="C58" s="47" t="s">
        <v>240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x14ac:dyDescent="0.25">
      <c r="B59" s="42" t="s">
        <v>239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7" t="s">
        <v>238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3" x14ac:dyDescent="0.25">
      <c r="B61" s="42" t="s">
        <v>237</v>
      </c>
      <c r="C61" s="3"/>
    </row>
    <row r="62" spans="2:13" ht="48.75" customHeight="1" x14ac:dyDescent="0.25">
      <c r="C62" s="47" t="s">
        <v>236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2:13" x14ac:dyDescent="0.25">
      <c r="B63" s="42" t="s">
        <v>235</v>
      </c>
      <c r="C63" s="3"/>
    </row>
    <row r="64" spans="2:13" ht="55.5" customHeight="1" x14ac:dyDescent="0.25">
      <c r="C64" s="47" t="s">
        <v>234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2:13" x14ac:dyDescent="0.25">
      <c r="B65" s="42" t="s">
        <v>233</v>
      </c>
      <c r="C65" s="3"/>
    </row>
    <row r="66" spans="2:13" ht="48.75" customHeight="1" x14ac:dyDescent="0.25">
      <c r="C66" s="47" t="s">
        <v>232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ht="47.25" customHeight="1" x14ac:dyDescent="0.25"/>
    <row r="71" spans="2:13" ht="31.5" customHeight="1" x14ac:dyDescent="0.25"/>
  </sheetData>
  <mergeCells count="14">
    <mergeCell ref="E6:I6"/>
    <mergeCell ref="E14:M14"/>
    <mergeCell ref="E29:M29"/>
    <mergeCell ref="C43:M43"/>
    <mergeCell ref="C46:M46"/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20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">
        <v>196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7"/>
      <c r="G24" s="47"/>
      <c r="H24" s="47"/>
      <c r="I24" s="47"/>
      <c r="J24" s="47"/>
      <c r="K24" s="47"/>
      <c r="L24" s="47"/>
      <c r="M24" s="47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8" t="s">
        <v>209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7" t="s">
        <v>210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7" t="s">
        <v>211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7" t="s">
        <v>212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view="pageBreakPreview" topLeftCell="A13" zoomScale="85" zoomScaleNormal="100" zoomScaleSheetLayoutView="85" workbookViewId="0">
      <selection activeCell="R39" sqref="R39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9.42578125" style="2" customWidth="1"/>
    <col min="14" max="14" width="1.7109375" style="2" customWidth="1"/>
    <col min="15" max="15" width="12.85546875" style="2" bestFit="1" customWidth="1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32</v>
      </c>
    </row>
    <row r="2" spans="2:28" ht="7.5" customHeight="1" x14ac:dyDescent="0.25"/>
    <row r="3" spans="2:28" ht="97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 xml:space="preserve">W3-A/0278/HK.05/I/2022 </v>
      </c>
      <c r="M4" s="25" t="str">
        <f>"Padang,  "&amp;TEXT(Q4,"dd Mmmm yyyy")</f>
        <v>Padang,  14 Januari 2022</v>
      </c>
      <c r="O4" s="11">
        <f>VLOOKUP(P1,Data!B2:O361,1,TRUE)</f>
        <v>32</v>
      </c>
      <c r="P4" s="11" t="str">
        <f>VLOOKUP(P1,Data!B2:O361,2,TRUE)</f>
        <v xml:space="preserve">W3-A/0278/HK.05/I/2022 </v>
      </c>
      <c r="Q4" s="12">
        <f>VLOOKUP(P1,Data!B2:O361,3,TRUE)</f>
        <v>44575</v>
      </c>
      <c r="R4" s="13" t="str">
        <f>VLOOKUP(P1,Data!B2:O361,4,TRUE)</f>
        <v>2/Pdt.G/2022/PTA.Pdg</v>
      </c>
      <c r="S4" s="14">
        <f>VLOOKUP(P1,Data!B2:O361,5,TRUE)</f>
        <v>44574</v>
      </c>
      <c r="T4" s="11" t="str">
        <f>VLOOKUP(P1,Data!B2:O361,6,TRUE)</f>
        <v>Painan</v>
      </c>
      <c r="U4" s="15" t="str">
        <f>VLOOKUP(P1,Data!B2:O361,7,TRUE)</f>
        <v>591/Pdt.G/2021/PA.Pn</v>
      </c>
      <c r="V4" s="12">
        <f>VLOOKUP(P1,Data!B2:O361,8,TRUE)</f>
        <v>44529</v>
      </c>
      <c r="W4" s="11" t="str">
        <f>VLOOKUP(P1,Data!B2:O361,9,TRUE)</f>
        <v>W3-A12/185/HK.05/I/2022</v>
      </c>
      <c r="X4" s="11">
        <f>VLOOKUP(P1,Data!B2:O361,10,TRUE)</f>
        <v>44572</v>
      </c>
      <c r="Y4" s="11" t="str">
        <f>VLOOKUP(P1,Data!B2:O361,11,TRUE)</f>
        <v>Rofianto bin Syamsir</v>
      </c>
      <c r="Z4" s="11" t="str">
        <f>VLOOKUP(P1,Data!B2:O361,12,TRUE)</f>
        <v>Jl. Piai, Nomor 30 RT/RW 01/06, Kel. Tanah Siarah Piai Nan XX, Kec. Lubuk Begalung, Kota Padang</v>
      </c>
      <c r="AA4" s="11" t="str">
        <f>VLOOKUP(P1,Data!B2:O361,13,TRUE)</f>
        <v>Wili Yunita binti Arman</v>
      </c>
      <c r="AB4" s="11" t="str">
        <f>VLOOKUP(P1,Data!B2:O361,14,TRUE)</f>
        <v>Jl. Bungo Tanjung, Kampung Tanjung Sawah, Nagari Nanggalo, Kecamatan Koto XI Tarusan, Kab. Pesisir Selatan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9" t="str">
        <f>"Penerimaan dan Registrasi Perkara Banding Nomor  "&amp;R4</f>
        <v>Penerimaan dan Registrasi Perkara Banding Nomor  2/Pdt.G/2022/PTA.Pdg</v>
      </c>
      <c r="F6" s="49"/>
      <c r="G6" s="49"/>
      <c r="H6" s="49"/>
      <c r="I6" s="49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Painan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295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tr">
        <f>Y4&amp; " sebagai Pembanding"</f>
        <v>Rofianto bin Syamsir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Wili Yunita binti Arman sebagai Terbanding</v>
      </c>
    </row>
    <row r="22" spans="5:13" ht="100.5" customHeight="1" x14ac:dyDescent="0.25">
      <c r="E22" s="47" t="str">
        <f>"Terhadap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>Terhadap Putusan Pengadilan Agama Painan Nomor 591/Pdt.G/2021/PA.Pn tanggal 29 November 2021 yang Saudara kirimkan dengan surat pengantar Nomor  W3-A12/185/HK.05/I/2022 tanggal 11 Januari 2022 telah kami terima dan telah didaftarkan dalam Buku Register banding Pengadilan Tinggi Agama Padang, nomor 2/Pdt.G/2022/PTA.Pdg tanggal 13 Januari 2022</v>
      </c>
      <c r="F22" s="47"/>
      <c r="G22" s="47"/>
      <c r="H22" s="47"/>
      <c r="I22" s="47"/>
      <c r="J22" s="47"/>
      <c r="K22" s="47"/>
      <c r="L22" s="47"/>
      <c r="M22" s="47"/>
    </row>
    <row r="23" spans="5:13" ht="8.25" customHeight="1" x14ac:dyDescent="0.25"/>
    <row r="24" spans="5:13" x14ac:dyDescent="0.25">
      <c r="E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344</v>
      </c>
    </row>
    <row r="34" spans="2:15" x14ac:dyDescent="0.25">
      <c r="B34" s="2" t="s">
        <v>12</v>
      </c>
    </row>
    <row r="35" spans="2:15" x14ac:dyDescent="0.25">
      <c r="B35" s="6" t="str">
        <f>"1. "&amp;Y4</f>
        <v>1. Rofianto bin Syamsir</v>
      </c>
      <c r="C35" s="6"/>
    </row>
    <row r="36" spans="2:15" ht="35.25" customHeight="1" x14ac:dyDescent="0.25">
      <c r="C36" s="48" t="str">
        <f>"Tempat Tinggal di "&amp;Z4</f>
        <v>Tempat Tinggal di Jl. Piai, Nomor 30 RT/RW 01/06, Kel. Tanah Siarah Piai Nan XX, Kec. Lubuk Begalung, Kota Padang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5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5" x14ac:dyDescent="0.25">
      <c r="B38" s="8" t="str">
        <f>"2. "&amp;AA4</f>
        <v>2. Wili Yunita binti Arman</v>
      </c>
      <c r="C38" s="3"/>
    </row>
    <row r="39" spans="2:15" ht="33" customHeight="1" x14ac:dyDescent="0.25">
      <c r="C39" s="47" t="str">
        <f>"Tempat tinggal di "&amp;AB4</f>
        <v>Tempat tinggal di Jl. Bungo Tanjung, Kampung Tanjung Sawah, Nagari Nanggalo, Kecamatan Koto XI Tarusan, Kab. Pesisir Selatan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1" spans="2:15" x14ac:dyDescent="0.25">
      <c r="O41" s="2">
        <v>8116666602</v>
      </c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tabSelected="1" zoomScale="81" zoomScaleNormal="90" workbookViewId="0">
      <pane ySplit="2" topLeftCell="A29" activePane="bottomLeft" state="frozen"/>
      <selection pane="bottomLeft" activeCell="K36" sqref="K36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22.57031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3" t="s">
        <v>13</v>
      </c>
      <c r="Q1" s="55" t="s">
        <v>112</v>
      </c>
      <c r="R1" s="55" t="s">
        <v>113</v>
      </c>
      <c r="S1" s="55" t="s">
        <v>114</v>
      </c>
      <c r="T1" s="55" t="s">
        <v>115</v>
      </c>
      <c r="U1" s="50" t="s">
        <v>116</v>
      </c>
      <c r="V1" s="51"/>
      <c r="W1" s="51"/>
      <c r="X1" s="52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4"/>
      <c r="Q2" s="56"/>
      <c r="R2" s="56"/>
      <c r="S2" s="56"/>
      <c r="T2" s="56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279</v>
      </c>
      <c r="D27" s="35">
        <v>44474</v>
      </c>
      <c r="E27" s="24" t="s">
        <v>271</v>
      </c>
      <c r="F27" s="35">
        <v>44473</v>
      </c>
      <c r="G27" t="s">
        <v>272</v>
      </c>
      <c r="H27" t="s">
        <v>273</v>
      </c>
      <c r="I27" s="37">
        <v>44432</v>
      </c>
      <c r="J27" t="s">
        <v>274</v>
      </c>
      <c r="K27" s="35">
        <v>44469</v>
      </c>
      <c r="L27" t="s">
        <v>275</v>
      </c>
      <c r="M27" t="s">
        <v>277</v>
      </c>
      <c r="N27" t="s">
        <v>276</v>
      </c>
      <c r="O27" t="s">
        <v>278</v>
      </c>
    </row>
    <row r="28" spans="2:15" ht="45" x14ac:dyDescent="0.25">
      <c r="B28" s="38">
        <v>25</v>
      </c>
      <c r="C28" s="34" t="s">
        <v>293</v>
      </c>
      <c r="D28" s="35">
        <v>44516</v>
      </c>
      <c r="E28" s="24" t="s">
        <v>280</v>
      </c>
      <c r="F28" s="35">
        <v>44515</v>
      </c>
      <c r="G28" t="s">
        <v>272</v>
      </c>
      <c r="H28" t="s">
        <v>282</v>
      </c>
      <c r="J28" t="s">
        <v>284</v>
      </c>
      <c r="K28" s="35">
        <v>44509</v>
      </c>
      <c r="L28" t="s">
        <v>286</v>
      </c>
      <c r="M28" t="s">
        <v>290</v>
      </c>
      <c r="N28" t="s">
        <v>287</v>
      </c>
      <c r="O28" t="s">
        <v>290</v>
      </c>
    </row>
    <row r="29" spans="2:15" x14ac:dyDescent="0.25">
      <c r="B29" s="38">
        <v>26</v>
      </c>
      <c r="C29" s="41" t="s">
        <v>294</v>
      </c>
      <c r="D29" s="35">
        <v>44516</v>
      </c>
      <c r="E29" s="24" t="s">
        <v>281</v>
      </c>
      <c r="F29" s="35">
        <v>44515</v>
      </c>
      <c r="G29" t="s">
        <v>266</v>
      </c>
      <c r="H29" t="s">
        <v>283</v>
      </c>
      <c r="J29" t="s">
        <v>285</v>
      </c>
      <c r="K29" s="35">
        <v>44511</v>
      </c>
      <c r="L29" t="s">
        <v>288</v>
      </c>
      <c r="M29" t="s">
        <v>291</v>
      </c>
      <c r="N29" t="s">
        <v>289</v>
      </c>
      <c r="O29" t="s">
        <v>292</v>
      </c>
    </row>
    <row r="30" spans="2:15" x14ac:dyDescent="0.25">
      <c r="B30" s="38">
        <v>27</v>
      </c>
      <c r="C30" s="41" t="s">
        <v>310</v>
      </c>
      <c r="D30" s="35">
        <v>44537</v>
      </c>
      <c r="E30" s="24" t="s">
        <v>296</v>
      </c>
      <c r="F30" s="35">
        <v>44536</v>
      </c>
      <c r="G30" t="s">
        <v>75</v>
      </c>
      <c r="H30" t="s">
        <v>298</v>
      </c>
      <c r="I30" s="46">
        <v>44497</v>
      </c>
      <c r="J30" t="s">
        <v>305</v>
      </c>
      <c r="K30" s="35">
        <v>44531</v>
      </c>
      <c r="L30" t="s">
        <v>306</v>
      </c>
      <c r="M30" t="s">
        <v>308</v>
      </c>
      <c r="N30" t="s">
        <v>307</v>
      </c>
      <c r="O30" t="s">
        <v>309</v>
      </c>
    </row>
    <row r="31" spans="2:15" x14ac:dyDescent="0.25">
      <c r="B31" s="38">
        <v>28</v>
      </c>
      <c r="C31" s="41" t="s">
        <v>311</v>
      </c>
      <c r="D31" s="35">
        <v>44537</v>
      </c>
      <c r="E31" s="24" t="s">
        <v>297</v>
      </c>
      <c r="F31" s="35">
        <v>44536</v>
      </c>
      <c r="G31" t="s">
        <v>65</v>
      </c>
      <c r="H31" t="s">
        <v>299</v>
      </c>
      <c r="I31" s="37">
        <v>44496</v>
      </c>
      <c r="J31" t="s">
        <v>300</v>
      </c>
      <c r="K31" s="35">
        <v>44532</v>
      </c>
      <c r="L31" t="s">
        <v>301</v>
      </c>
      <c r="M31" t="s">
        <v>304</v>
      </c>
      <c r="N31" t="s">
        <v>302</v>
      </c>
      <c r="O31" t="s">
        <v>303</v>
      </c>
    </row>
    <row r="32" spans="2:15" x14ac:dyDescent="0.25">
      <c r="B32" s="38">
        <v>29</v>
      </c>
      <c r="C32" s="41" t="s">
        <v>319</v>
      </c>
      <c r="D32" s="35">
        <v>44539</v>
      </c>
      <c r="E32" s="24" t="s">
        <v>312</v>
      </c>
      <c r="F32" s="35">
        <v>44538</v>
      </c>
      <c r="G32" t="s">
        <v>72</v>
      </c>
      <c r="H32" t="s">
        <v>313</v>
      </c>
      <c r="I32" s="35">
        <v>44509</v>
      </c>
      <c r="J32" t="s">
        <v>318</v>
      </c>
      <c r="K32" s="35">
        <v>44536</v>
      </c>
      <c r="L32" t="s">
        <v>314</v>
      </c>
      <c r="M32" t="s">
        <v>316</v>
      </c>
      <c r="N32" t="s">
        <v>315</v>
      </c>
      <c r="O32" t="s">
        <v>317</v>
      </c>
    </row>
    <row r="33" spans="2:15" x14ac:dyDescent="0.25">
      <c r="B33" s="38">
        <v>30</v>
      </c>
      <c r="C33" s="41" t="s">
        <v>334</v>
      </c>
      <c r="D33" s="35">
        <v>44551</v>
      </c>
      <c r="E33" s="24" t="s">
        <v>320</v>
      </c>
      <c r="F33" s="35">
        <v>44547</v>
      </c>
      <c r="G33" t="s">
        <v>58</v>
      </c>
      <c r="H33" t="s">
        <v>322</v>
      </c>
      <c r="I33" s="37">
        <v>44508</v>
      </c>
      <c r="J33" t="s">
        <v>333</v>
      </c>
      <c r="K33" s="37">
        <v>44544</v>
      </c>
      <c r="L33" t="s">
        <v>323</v>
      </c>
      <c r="M33" t="s">
        <v>326</v>
      </c>
      <c r="N33" t="s">
        <v>324</v>
      </c>
      <c r="O33" t="s">
        <v>325</v>
      </c>
    </row>
    <row r="34" spans="2:15" ht="90" x14ac:dyDescent="0.25">
      <c r="B34" s="38">
        <v>31</v>
      </c>
      <c r="C34" s="34" t="s">
        <v>335</v>
      </c>
      <c r="D34" s="35">
        <v>44551</v>
      </c>
      <c r="E34" s="24" t="s">
        <v>321</v>
      </c>
      <c r="F34" s="35">
        <v>44550</v>
      </c>
      <c r="G34" t="s">
        <v>58</v>
      </c>
      <c r="H34" t="s">
        <v>331</v>
      </c>
      <c r="I34" s="37">
        <v>44524</v>
      </c>
      <c r="J34" t="s">
        <v>332</v>
      </c>
      <c r="K34" s="37">
        <v>44544</v>
      </c>
      <c r="L34" t="s">
        <v>328</v>
      </c>
      <c r="M34" t="s">
        <v>327</v>
      </c>
      <c r="N34" t="s">
        <v>329</v>
      </c>
      <c r="O34" t="s">
        <v>330</v>
      </c>
    </row>
    <row r="35" spans="2:15" x14ac:dyDescent="0.25">
      <c r="B35" s="38">
        <v>32</v>
      </c>
      <c r="C35" s="41" t="s">
        <v>343</v>
      </c>
      <c r="D35" s="35">
        <v>44575</v>
      </c>
      <c r="E35" s="38" t="s">
        <v>336</v>
      </c>
      <c r="F35" s="35">
        <v>44574</v>
      </c>
      <c r="G35" t="s">
        <v>27</v>
      </c>
      <c r="H35" t="s">
        <v>337</v>
      </c>
      <c r="I35" s="37">
        <v>44529</v>
      </c>
      <c r="J35" t="s">
        <v>338</v>
      </c>
      <c r="K35" s="37">
        <v>44572</v>
      </c>
      <c r="L35" t="s">
        <v>339</v>
      </c>
      <c r="M35" s="37" t="s">
        <v>341</v>
      </c>
      <c r="N35" t="s">
        <v>340</v>
      </c>
      <c r="O35" s="37" t="s">
        <v>342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2022-01-14T03:54:31Z</cp:lastPrinted>
  <dcterms:created xsi:type="dcterms:W3CDTF">2021-01-13T04:28:21Z</dcterms:created>
  <dcterms:modified xsi:type="dcterms:W3CDTF">2022-01-17T08:45:35Z</dcterms:modified>
</cp:coreProperties>
</file>