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2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O4" i="1"/>
  <c r="E22" i="1" l="1"/>
  <c r="F10" i="1"/>
  <c r="B38" i="1"/>
  <c r="B35" i="1"/>
</calcChain>
</file>

<file path=xl/sharedStrings.xml><?xml version="1.0" encoding="utf-8"?>
<sst xmlns="http://schemas.openxmlformats.org/spreadsheetml/2006/main" count="463" uniqueCount="320">
  <si>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</si>
  <si>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</si>
  <si>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</si>
  <si>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</si>
  <si>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</si>
  <si>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</si>
  <si>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</si>
  <si>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</si>
  <si>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</si>
  <si>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</si>
  <si>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</si>
  <si>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</si>
  <si>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</si>
  <si>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</si>
  <si>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</si>
  <si>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</si>
  <si>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</si>
  <si>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</si>
  <si>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</si>
  <si>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</si>
  <si>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</si>
  <si>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</si>
  <si>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</si>
  <si>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</si>
  <si>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</si>
  <si>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</si>
  <si>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</si>
  <si>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</si>
  <si>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</si>
  <si>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</si>
  <si>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</si>
  <si>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</si>
  <si>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</si>
  <si>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</si>
  <si>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</si>
  <si>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</si>
  <si>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</si>
  <si>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</si>
  <si>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</si>
  <si>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</si>
  <si>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</si>
  <si>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</si>
  <si>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</si>
  <si>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</si>
  <si>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</si>
  <si>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</si>
  <si>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</si>
  <si>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</si>
  <si>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</si>
  <si>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</si>
  <si>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</si>
  <si>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</si>
  <si>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</si>
  <si>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</si>
  <si>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</si>
  <si>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</si>
  <si>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</si>
  <si>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</si>
  <si>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</si>
  <si>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</si>
  <si>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</si>
  <si>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</si>
  <si>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</si>
  <si>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</si>
  <si>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</si>
  <si>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</si>
  <si>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</si>
  <si>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</si>
  <si>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</si>
  <si>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</si>
  <si>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</si>
  <si>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</si>
  <si>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</si>
  <si>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</si>
  <si>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</si>
  <si>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</si>
  <si>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</si>
  <si>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</si>
  <si>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</si>
  <si>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</si>
  <si>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</si>
  <si>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</si>
  <si>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</si>
  <si>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</si>
  <si>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</si>
  <si>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</si>
  <si>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</si>
  <si>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</si>
  <si>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</si>
  <si>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</si>
  <si>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</si>
  <si>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</si>
  <si>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</si>
  <si>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</si>
  <si>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</si>
  <si>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</si>
  <si>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</si>
  <si>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</si>
  <si>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</si>
  <si>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</si>
  <si>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</si>
  <si>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</si>
  <si>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</si>
  <si>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</si>
  <si>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</si>
  <si>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</si>
  <si>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</si>
  <si>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</si>
  <si>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</si>
  <si>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</si>
  <si>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</si>
  <si>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</si>
  <si>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</si>
  <si>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</si>
  <si>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</si>
  <si>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</si>
  <si>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</si>
  <si>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</si>
  <si>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</si>
  <si>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</si>
  <si>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</si>
  <si>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</si>
  <si>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</si>
  <si>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</si>
  <si>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</si>
  <si>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</si>
  <si>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</si>
  <si>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</si>
  <si>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</si>
  <si>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</si>
  <si>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</si>
  <si>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</si>
  <si>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</si>
  <si>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</si>
  <si>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</si>
  <si>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</si>
  <si>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</si>
  <si>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</si>
  <si>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</si>
  <si>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</si>
  <si>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</si>
  <si>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</si>
  <si>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</si>
  <si>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</si>
  <si>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</si>
  <si>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</si>
  <si>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</si>
  <si>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</si>
  <si>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</si>
  <si>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</si>
  <si>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</si>
  <si>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</si>
  <si>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</si>
  <si>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</si>
  <si>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</si>
  <si>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</si>
  <si>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</si>
  <si>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</si>
  <si>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</si>
  <si>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</si>
  <si>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</si>
  <si>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</si>
  <si>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</si>
  <si>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</si>
  <si>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</si>
  <si>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</si>
  <si>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</si>
  <si>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</si>
  <si>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</si>
  <si>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</si>
  <si>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</si>
  <si>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</si>
  <si>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</si>
  <si>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</si>
  <si>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</si>
  <si>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</si>
  <si>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</si>
  <si>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</si>
  <si>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</si>
  <si>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</si>
  <si>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</si>
  <si>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</si>
  <si>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</si>
  <si>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</si>
  <si>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</si>
  <si>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</si>
  <si>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</si>
  <si>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</si>
  <si>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</si>
  <si>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</si>
  <si>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</si>
  <si>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</si>
  <si>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</si>
  <si>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</si>
  <si>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</si>
  <si>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</si>
  <si>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</si>
  <si>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</si>
  <si>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</si>
  <si>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</si>
  <si>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</si>
  <si>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</si>
  <si>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</si>
  <si>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</si>
  <si>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</si>
  <si>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</si>
  <si>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</si>
  <si>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</si>
  <si>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</si>
  <si>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</si>
  <si>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</si>
  <si>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</si>
  <si>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</si>
  <si>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</si>
  <si>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</si>
  <si>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</si>
  <si>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</si>
  <si>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</si>
  <si>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</si>
  <si>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</si>
  <si>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</si>
  <si>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</si>
  <si>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</si>
  <si>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</si>
  <si>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</si>
  <si>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</si>
  <si>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</si>
  <si>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</si>
  <si>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</si>
  <si>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</si>
  <si>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</si>
  <si>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>PANITERA,</t>
  </si>
  <si>
    <t>Tempat tinggal di Jalan Pattimura No.8 RT.02/RW.02 Kelurahan Tanjung Paku, Kecamatan Tanjung Harapan, Kota Solok, Provinsi Sumatera Barat, Tanjung Paku, Tanjung Harapan, Kota Solok, Sumatera Barat</t>
  </si>
  <si>
    <t>11. Riko Rikardo</t>
  </si>
  <si>
    <t>Tempat tinggal di Jalan Peny Tomang III Kav DKI Blok 121 No.17 RT.002/RW.004 Kelurahan Meruya Utara, Kecamatan Kembangan, Jakarta Barat, Provinsi Daerah Khusus Ibukota (DKI), Meruya Utara, Kembangan, Kota Jakarta Barat, DKI Jakarta</t>
  </si>
  <si>
    <t>10.  Silvy Marsiful</t>
  </si>
  <si>
    <t>Tempat tinggal di Jalan H. Ahmad Dahlan No.35A RT.001/RW.005 Kelurahan Pasar Pandan Air Mati, Kecamatan Tanjung Harapan, Kota Solok, Provinsi Sumatera Barat, Ppa, Tanjung Harapan, Kota Solok, Sumatera Barat</t>
  </si>
  <si>
    <t xml:space="preserve">9. Lucky Velisliano
</t>
  </si>
  <si>
    <t>Tempat tinggal di Jalan Pattimura No. 8 RT.02/RW.02 Kelurahan Tanjung Paku, Kecamatan Tanjung Harapan, Kota Solok, Provinsi Sumatera Barat, Tanjung Paku, Tanjung Harapan, Kota Solok, Sumatera Barat</t>
  </si>
  <si>
    <t xml:space="preserve">8. H. Marsiful
</t>
  </si>
  <si>
    <t xml:space="preserve">Tempat tinggal di Jalan Pandan Ujung Nomor 56 RT.004/RW.001 Kelurahan Pasar Pandan Air Mati, Kecamatan Tanjung Harapan, Kota Solok, Provinsi Sumatera Barat, Ppa, Tanjung Harapan, Kota Solok, Sumatera Barat </t>
  </si>
  <si>
    <t>7. Yeni Krisna Silvia N</t>
  </si>
  <si>
    <t xml:space="preserve">Tempat tinggal di Jalan Komplek Garuda No.50 RT.013/RW.004 Kelurahan Kalibata, Kecamatan Pancoran, Kota Jakarta Selatan, Kel. Kalibata, Pancoran, Kota Jakarta Selatan, DKI Jakarta 
</t>
  </si>
  <si>
    <t xml:space="preserve">6. Fauzi Ella Sliano Bsc EE MBA
</t>
  </si>
  <si>
    <t>Tempat Tinggal di Jalan Dahlia No.15C RT.003/RW.004 Kelurahan Sukajadi, Kecamatan Sukajadi, Pekanbaru, Provinsi Riau, Kel. Sukajadi, Sukajadi, Kota Pekanbaru, Riau</t>
  </si>
  <si>
    <t>5. Yan Merry Rosalinda SH</t>
  </si>
  <si>
    <t xml:space="preserve">Tempat tinggal di Jalan Mushola Al Hikmah  RT.06/RW.02 No 25 Kelurahan Ratu Jaya, Kecamatan Cipayung, Kota Depok, Provinsi Jawa Barat, Kel. Ratu Jaya, Cipayung, Kota Depok, Jawa Barat </t>
  </si>
  <si>
    <t xml:space="preserve">4. Martha Herry Yessy </t>
  </si>
  <si>
    <t>Tempat tinggal di Jalan Pandan Ujung RT.004/ RW.001 Kelurahan Pasar Pandan Air Mati, Kecamatan Tanjung Harapan, Kota Solok, Provinsi Sumatera Barat, Ppa, Tanjung Harapan, Kota Solok, Sumatera Barat</t>
  </si>
  <si>
    <t xml:space="preserve">3. Hj. Hartati Yuniar </t>
  </si>
  <si>
    <t>Tempat tinggal di Jalan Gadih Rantih RT.003/RW.005 Kelurahan Simpang Haru, Kecamatan Padang Timur, Kota Padang, Provinsi Sumatera Barat, Kel. Simpang Haru, Padang Timur, Kota Padang, Sumatera Barat</t>
  </si>
  <si>
    <t xml:space="preserve">2. Welli Dasmariyanti </t>
  </si>
  <si>
    <t xml:space="preserve">Tempat Tinggal di Jalan Gadih Rantih RT.003/RW.005 Kelurahan Simpang Haru, Kecamatan Padang Timur, Kota Padang, Provinsi Sumatera Barat, Kel. Simpang Haru, Padang Timur, Kota Padang, Sumatera Barat </t>
  </si>
  <si>
    <t>1. H. Desefiarmy Alfariza</t>
  </si>
  <si>
    <t xml:space="preserve">    Terhadap Putusan Pengadilan Agama Solok Nomor 145/Pdt.G/2021/PA.Slk tanggal 13 September 2021 yang Saudara kirimkan dengan surat pengantar Nomor  W3-A7/944/HK.05/IX/2021 tanggal 08 September 2021 telah kami terima dan telah didaftarkan dalam Buku Register banding Pengadilan Tinggi Agama Padang, nomor 38/Pdt.G/2021/PTA.Pdg tanggal 13 September 2021</t>
  </si>
  <si>
    <t>Riko Rikardo sebagai Terbanding IX</t>
  </si>
  <si>
    <t>Silvy Marsiful sebagai Terbanding VIII</t>
  </si>
  <si>
    <t>Lucky Velisliano sebagai Terbanding VII</t>
  </si>
  <si>
    <t>H. Marsiful sebagai Terbanding VI</t>
  </si>
  <si>
    <t>Yeni Krisna Silvia N sebagai Terbanding V</t>
  </si>
  <si>
    <t>Fauzi Ella Sliano Bsc EE MBA sebagai Terbanding IV</t>
  </si>
  <si>
    <t>Yan Merry Rosalinda SH sebagai Terbanding III</t>
  </si>
  <si>
    <t>Martha Herry Yessy Latif sebagai Terbanding II</t>
  </si>
  <si>
    <t>Hj. Hartati Yuniar sebagai Terbanding I</t>
  </si>
  <si>
    <t>Welli Dasmariyanti sebagai Pembanding II</t>
  </si>
  <si>
    <t>H. Desefiarmy Alfariza sebagai Pembanding I</t>
  </si>
  <si>
    <t>Solok</t>
  </si>
  <si>
    <t>Penerimaan dan Registrasi Perkara Banding Nomor  38/Pdt.G/2021/PTA.Pdg</t>
  </si>
  <si>
    <t>Padang, 20 September 2021</t>
  </si>
  <si>
    <t>Drs. ABD. KHALIK, S.H., M.H.</t>
  </si>
  <si>
    <t xml:space="preserve">W3-A/2493/HK.05/IX/2021 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</si>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</sst>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105834</xdr:colOff>
      <xdr:row>0</xdr:row>
      <xdr:rowOff>0</xdr:rowOff>
    </xdr:from>
    <xdr:ext cx="57890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105834" y="0"/>
          <a:ext cx="57890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34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182964</xdr:rowOff>
    </xdr:from>
    <xdr:to>
      <xdr:col>16</xdr:col>
      <xdr:colOff>540768</xdr:colOff>
      <xdr:row>31</xdr:row>
      <xdr:rowOff>147539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9917" y="7665381"/>
          <a:ext cx="1345102" cy="76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1"/>
  <sheetViews>
    <sheetView view="pageBreakPreview" topLeftCell="A26" zoomScale="90" zoomScaleNormal="100" zoomScaleSheetLayoutView="90" workbookViewId="0">
      <selection activeCell="K39" sqref="K39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270</v>
      </c>
      <c r="M4" s="25" t="s">
        <v>268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7" t="s">
        <v>267</v>
      </c>
      <c r="F6" s="47"/>
      <c r="G6" s="47"/>
      <c r="H6" s="47"/>
      <c r="I6" s="47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266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8" t="s">
        <v>47</v>
      </c>
      <c r="F14" s="48"/>
      <c r="G14" s="48"/>
      <c r="H14" s="48"/>
      <c r="I14" s="48"/>
      <c r="J14" s="48"/>
      <c r="K14" s="48"/>
      <c r="L14" s="48"/>
      <c r="M14" s="48"/>
    </row>
    <row r="15" spans="2:28" ht="9" customHeight="1" x14ac:dyDescent="0.25"/>
    <row r="16" spans="2:28" x14ac:dyDescent="0.25">
      <c r="G16" s="4" t="s">
        <v>265</v>
      </c>
    </row>
    <row r="17" spans="5:13" x14ac:dyDescent="0.25">
      <c r="G17" s="4" t="s">
        <v>264</v>
      </c>
    </row>
    <row r="18" spans="5:13" x14ac:dyDescent="0.25">
      <c r="H18" s="2" t="s">
        <v>9</v>
      </c>
    </row>
    <row r="19" spans="5:13" x14ac:dyDescent="0.25">
      <c r="G19" s="4" t="s">
        <v>263</v>
      </c>
      <c r="M19" s="2" t="s">
        <v>49</v>
      </c>
    </row>
    <row r="20" spans="5:13" ht="16.5" customHeight="1" x14ac:dyDescent="0.25">
      <c r="G20" s="4" t="s">
        <v>262</v>
      </c>
    </row>
    <row r="21" spans="5:13" ht="15.75" customHeight="1" x14ac:dyDescent="0.25">
      <c r="G21" s="4" t="s">
        <v>261</v>
      </c>
    </row>
    <row r="22" spans="5:13" ht="15.75" customHeight="1" x14ac:dyDescent="0.25">
      <c r="G22" s="4" t="s">
        <v>260</v>
      </c>
    </row>
    <row r="23" spans="5:13" ht="15.75" customHeight="1" x14ac:dyDescent="0.25">
      <c r="G23" s="4" t="s">
        <v>259</v>
      </c>
    </row>
    <row r="24" spans="5:13" ht="15.75" customHeight="1" x14ac:dyDescent="0.25">
      <c r="G24" s="4" t="s">
        <v>258</v>
      </c>
    </row>
    <row r="25" spans="5:13" ht="15.75" customHeight="1" x14ac:dyDescent="0.25">
      <c r="G25" s="4" t="s">
        <v>257</v>
      </c>
    </row>
    <row r="26" spans="5:13" ht="15.75" customHeight="1" x14ac:dyDescent="0.25">
      <c r="G26" s="4" t="s">
        <v>256</v>
      </c>
    </row>
    <row r="27" spans="5:13" ht="15.75" customHeight="1" x14ac:dyDescent="0.25">
      <c r="G27" s="4" t="s">
        <v>255</v>
      </c>
    </row>
    <row r="28" spans="5:13" ht="9.75" customHeight="1" x14ac:dyDescent="0.25"/>
    <row r="29" spans="5:13" ht="100.5" customHeight="1" x14ac:dyDescent="0.25">
      <c r="E29" s="48" t="s">
        <v>254</v>
      </c>
      <c r="F29" s="48"/>
      <c r="G29" s="48"/>
      <c r="H29" s="48"/>
      <c r="I29" s="48"/>
      <c r="J29" s="48"/>
      <c r="K29" s="48"/>
      <c r="L29" s="48"/>
      <c r="M29" s="48"/>
    </row>
    <row r="30" spans="5:13" ht="8.25" customHeight="1" x14ac:dyDescent="0.25"/>
    <row r="31" spans="5:13" x14ac:dyDescent="0.25">
      <c r="F31" s="2" t="s">
        <v>10</v>
      </c>
    </row>
    <row r="32" spans="5:13" ht="6" customHeight="1" x14ac:dyDescent="0.25"/>
    <row r="33" spans="2:13" x14ac:dyDescent="0.25">
      <c r="K33" s="9" t="s">
        <v>11</v>
      </c>
    </row>
    <row r="34" spans="2:13" ht="5.25" customHeight="1" x14ac:dyDescent="0.25">
      <c r="K34" s="4"/>
    </row>
    <row r="35" spans="2:13" x14ac:dyDescent="0.25">
      <c r="K35" s="4" t="s">
        <v>231</v>
      </c>
    </row>
    <row r="36" spans="2:13" ht="8.25" customHeight="1" x14ac:dyDescent="0.25">
      <c r="K36" s="4"/>
    </row>
    <row r="37" spans="2:13" x14ac:dyDescent="0.25">
      <c r="K37" s="4"/>
    </row>
    <row r="38" spans="2:13" x14ac:dyDescent="0.25">
      <c r="K38" s="4"/>
    </row>
    <row r="39" spans="2:13" x14ac:dyDescent="0.25">
      <c r="K39" s="4" t="s">
        <v>269</v>
      </c>
    </row>
    <row r="40" spans="2:13" ht="3.75" customHeight="1" x14ac:dyDescent="0.25"/>
    <row r="41" spans="2:13" x14ac:dyDescent="0.25">
      <c r="B41" s="2" t="s">
        <v>12</v>
      </c>
    </row>
    <row r="42" spans="2:13" x14ac:dyDescent="0.25">
      <c r="B42" s="6" t="s">
        <v>253</v>
      </c>
      <c r="C42" s="6"/>
    </row>
    <row r="43" spans="2:13" ht="44.25" customHeight="1" x14ac:dyDescent="0.25">
      <c r="C43" s="49" t="s">
        <v>252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2:13" ht="4.5" customHeight="1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25">
      <c r="B45" s="8" t="s">
        <v>251</v>
      </c>
      <c r="C45" s="3"/>
    </row>
    <row r="46" spans="2:13" ht="33" customHeight="1" x14ac:dyDescent="0.25">
      <c r="C46" s="48" t="s">
        <v>250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13" ht="4.5" customHeight="1" x14ac:dyDescent="0.25"/>
    <row r="48" spans="2:13" x14ac:dyDescent="0.25">
      <c r="B48" s="8" t="s">
        <v>249</v>
      </c>
      <c r="C48" s="3"/>
    </row>
    <row r="49" spans="2:13" ht="48" customHeight="1" x14ac:dyDescent="0.25">
      <c r="C49" s="48" t="s">
        <v>248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2:13" ht="3" customHeight="1" x14ac:dyDescent="0.25"/>
    <row r="51" spans="2:13" x14ac:dyDescent="0.25">
      <c r="B51" s="8" t="s">
        <v>247</v>
      </c>
      <c r="C51" s="3"/>
    </row>
    <row r="52" spans="2:13" ht="48.75" customHeight="1" x14ac:dyDescent="0.25">
      <c r="C52" s="48" t="s">
        <v>246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x14ac:dyDescent="0.25">
      <c r="B53" s="45" t="s">
        <v>245</v>
      </c>
      <c r="C53" s="6"/>
    </row>
    <row r="54" spans="2:13" ht="32.25" customHeight="1" x14ac:dyDescent="0.25">
      <c r="C54" s="48" t="s">
        <v>244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2:13" x14ac:dyDescent="0.25">
      <c r="B55" s="42" t="s">
        <v>243</v>
      </c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49.5" customHeight="1" x14ac:dyDescent="0.25">
      <c r="C56" s="48" t="s">
        <v>242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x14ac:dyDescent="0.25">
      <c r="B57" s="8" t="s">
        <v>241</v>
      </c>
      <c r="C57" s="3"/>
    </row>
    <row r="58" spans="2:13" ht="48.75" customHeight="1" x14ac:dyDescent="0.25">
      <c r="C58" s="48" t="s">
        <v>240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x14ac:dyDescent="0.25">
      <c r="B59" s="42" t="s">
        <v>239</v>
      </c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48.75" customHeight="1" x14ac:dyDescent="0.25">
      <c r="B60" s="43"/>
      <c r="C60" s="48" t="s">
        <v>238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x14ac:dyDescent="0.25">
      <c r="B61" s="42" t="s">
        <v>237</v>
      </c>
      <c r="C61" s="3"/>
    </row>
    <row r="62" spans="2:13" ht="48.75" customHeight="1" x14ac:dyDescent="0.25">
      <c r="C62" s="48" t="s">
        <v>236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x14ac:dyDescent="0.25">
      <c r="B63" s="42" t="s">
        <v>235</v>
      </c>
      <c r="C63" s="3"/>
    </row>
    <row r="64" spans="2:13" ht="55.5" customHeight="1" x14ac:dyDescent="0.25">
      <c r="C64" s="48" t="s">
        <v>234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x14ac:dyDescent="0.25">
      <c r="B65" s="42" t="s">
        <v>233</v>
      </c>
      <c r="C65" s="3"/>
    </row>
    <row r="66" spans="2:13" ht="48.75" customHeight="1" x14ac:dyDescent="0.25">
      <c r="C66" s="48" t="s">
        <v>232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2:13" ht="47.25" customHeight="1" x14ac:dyDescent="0.25"/>
    <row r="71" spans="2:13" ht="31.5" customHeight="1" x14ac:dyDescent="0.25"/>
  </sheetData>
  <mergeCells count="14">
    <mergeCell ref="C49:M49"/>
    <mergeCell ref="C64:M64"/>
    <mergeCell ref="C66:M66"/>
    <mergeCell ref="C52:M52"/>
    <mergeCell ref="C54:M54"/>
    <mergeCell ref="C56:M56"/>
    <mergeCell ref="C58:M58"/>
    <mergeCell ref="C60:M60"/>
    <mergeCell ref="C62:M62"/>
    <mergeCell ref="E6:I6"/>
    <mergeCell ref="E14:M14"/>
    <mergeCell ref="E29:M29"/>
    <mergeCell ref="C43:M43"/>
    <mergeCell ref="C46:M46"/>
  </mergeCells>
  <pageMargins left="0.45" right="0.72" top="0.36" bottom="0.43307086614173229" header="0.25" footer="0.31496062992125984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20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7" t="s">
        <v>196</v>
      </c>
      <c r="F6" s="47"/>
      <c r="G6" s="47"/>
      <c r="H6" s="47"/>
      <c r="I6" s="47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8" t="s">
        <v>47</v>
      </c>
      <c r="F14" s="48"/>
      <c r="G14" s="48"/>
      <c r="H14" s="48"/>
      <c r="I14" s="48"/>
      <c r="J14" s="48"/>
      <c r="K14" s="48"/>
      <c r="L14" s="48"/>
      <c r="M14" s="48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48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48"/>
      <c r="G24" s="48"/>
      <c r="H24" s="48"/>
      <c r="I24" s="48"/>
      <c r="J24" s="48"/>
      <c r="K24" s="48"/>
      <c r="L24" s="48"/>
      <c r="M24" s="48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49" t="s">
        <v>209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48" t="s">
        <v>210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48" t="s">
        <v>211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48" t="s">
        <v>212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1"/>
  <sheetViews>
    <sheetView tabSelected="1" view="pageBreakPreview" topLeftCell="A23" zoomScale="85" zoomScaleNormal="100" zoomScaleSheetLayoutView="85" workbookViewId="0">
      <selection activeCell="R36" sqref="R36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29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W3-A/3231/HK.05/XII/2021 </v>
      </c>
      <c r="M4" s="25" t="str">
        <f>"Padang,  "&amp;TEXT(Q4,"dd Mmmm yyyy")</f>
        <v>Padang,  09 Desember 2021</v>
      </c>
      <c r="O4" s="11">
        <f>VLOOKUP(P1,Data!B2:O361,1,TRUE)</f>
        <v>29</v>
      </c>
      <c r="P4" s="11" t="str">
        <f>VLOOKUP(P1,Data!B2:O361,2,TRUE)</f>
        <v xml:space="preserve">W3-A/3231/HK.05/XII/2021 </v>
      </c>
      <c r="Q4" s="12">
        <f>VLOOKUP(P1,Data!B2:O361,3,TRUE)</f>
        <v>44539</v>
      </c>
      <c r="R4" s="13" t="str">
        <f>VLOOKUP(P1,Data!B2:O361,4,TRUE)</f>
        <v>51/Pdt.G/2021/PTA.Pdg</v>
      </c>
      <c r="S4" s="14">
        <f>VLOOKUP(P1,Data!B2:O361,5,TRUE)</f>
        <v>44538</v>
      </c>
      <c r="T4" s="11" t="str">
        <f>VLOOKUP(P1,Data!B2:O361,6,TRUE)</f>
        <v>Padang</v>
      </c>
      <c r="U4" s="15" t="str">
        <f>VLOOKUP(P1,Data!B2:O361,7,TRUE)</f>
        <v>1056/Pdt.G/2021/PA.Pdg</v>
      </c>
      <c r="V4" s="12">
        <f>VLOOKUP(P1,Data!B2:O361,8,TRUE)</f>
        <v>44509</v>
      </c>
      <c r="W4" s="11" t="str">
        <f>VLOOKUP(P1,Data!B2:O361,9,TRUE)</f>
        <v>W3-A1/2758/Hk.05/XII/2021</v>
      </c>
      <c r="X4" s="11">
        <f>VLOOKUP(P1,Data!B2:O361,10,TRUE)</f>
        <v>44536</v>
      </c>
      <c r="Y4" s="11" t="str">
        <f>VLOOKUP(P1,Data!B2:O361,11,TRUE)</f>
        <v>TAUFAN HIDAYAT</v>
      </c>
      <c r="Z4" s="11" t="str">
        <f>VLOOKUP(P1,Data!B2:O361,12,TRUE)</f>
        <v xml:space="preserve">Pasar Baru Rt.002/Rw.001 Kel. Cupak Tangah Kec. Pauh Kota Padang, Kel. Cupak Tangah, Pauh, Kota Padang, Sumatera Barat </v>
      </c>
      <c r="AA4" s="11" t="str">
        <f>VLOOKUP(P1,Data!B2:O361,13,TRUE)</f>
        <v>NOVIA ROSA</v>
      </c>
      <c r="AB4" s="11" t="str">
        <f>VLOOKUP(P1,Data!B2:O361,14,TRUE)</f>
        <v xml:space="preserve">Jl. Insinyur Juanda No. 1 B Kel. Rimbo Kaluang Kec. Padang Barat, Kel. Rimbo Kaluang, Padang Barat, Kota Padang, Sumatera Barat 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7" t="str">
        <f>"Penerimaan dan Registrasi Perkara Banding Nomor  "&amp;R4</f>
        <v>Penerimaan dan Registrasi Perkara Banding Nomor  51/Pdt.G/2021/PTA.Pdg</v>
      </c>
      <c r="F6" s="47"/>
      <c r="G6" s="47"/>
      <c r="H6" s="47"/>
      <c r="I6" s="47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Padang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8" t="s">
        <v>295</v>
      </c>
      <c r="F14" s="48"/>
      <c r="G14" s="48"/>
      <c r="H14" s="48"/>
      <c r="I14" s="48"/>
      <c r="J14" s="48"/>
      <c r="K14" s="48"/>
      <c r="L14" s="48"/>
      <c r="M14" s="48"/>
    </row>
    <row r="16" spans="2:28" x14ac:dyDescent="0.25">
      <c r="G16" s="4" t="str">
        <f>Y4&amp; " sebagai Pembanding"</f>
        <v>TAUFAN HIDAYAT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NOVIA ROSA sebagai Terbanding</v>
      </c>
    </row>
    <row r="22" spans="5:13" ht="100.5" customHeight="1" x14ac:dyDescent="0.25">
      <c r="E22" s="48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Padang Nomor 1056/Pdt.G/2021/PA.Pdg tanggal 09 November 2021 yang Saudara kirimkan dengan surat pengantar Nomor  W3-A1/2758/Hk.05/XII/2021 tanggal 06 Desember 2021 telah kami terima dan telah didaftarkan dalam Buku Register banding Pengadilan Tinggi Agama Padang, nomor 51/Pdt.G/2021/PTA.Pdg tanggal 08 Desember 2021</v>
      </c>
      <c r="F22" s="48"/>
      <c r="G22" s="48"/>
      <c r="H22" s="48"/>
      <c r="I22" s="48"/>
      <c r="J22" s="48"/>
      <c r="K22" s="48"/>
      <c r="L22" s="48"/>
      <c r="M22" s="48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231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269</v>
      </c>
    </row>
    <row r="34" spans="2:15" x14ac:dyDescent="0.25">
      <c r="B34" s="2" t="s">
        <v>12</v>
      </c>
    </row>
    <row r="35" spans="2:15" x14ac:dyDescent="0.25">
      <c r="B35" s="6" t="str">
        <f>"1. "&amp;Y4</f>
        <v>1. TAUFAN HIDAYAT</v>
      </c>
      <c r="C35" s="6"/>
    </row>
    <row r="36" spans="2:15" ht="35.25" customHeight="1" x14ac:dyDescent="0.25">
      <c r="C36" s="49" t="str">
        <f>"Tempat Tinggal di "&amp;Z4</f>
        <v xml:space="preserve">Tempat Tinggal di Pasar Baru Rt.002/Rw.001 Kel. Cupak Tangah Kec. Pauh Kota Padang, Kel. Cupak Tangah, Pauh, Kota Padang, Sumatera Barat 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NOVIA ROSA</v>
      </c>
      <c r="C38" s="3"/>
    </row>
    <row r="39" spans="2:15" ht="33" customHeight="1" x14ac:dyDescent="0.25">
      <c r="C39" s="48" t="str">
        <f>"Tempat tinggal di "&amp;AB4</f>
        <v xml:space="preserve">Tempat tinggal di Jl. Insinyur Juanda No. 1 B Kel. Rimbo Kaluang Kec. Padang Barat, Kel. Rimbo Kaluang, Padang Barat, Kota Padang, Sumatera Barat 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1" spans="2:15" x14ac:dyDescent="0.25">
      <c r="O41" s="2">
        <v>8116666602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zoomScale="81" zoomScaleNormal="90" workbookViewId="0">
      <pane ySplit="2" topLeftCell="A21" activePane="bottomLeft" state="frozen"/>
      <selection pane="bottomLeft" activeCell="C33" sqref="C33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11.57031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3" t="s">
        <v>13</v>
      </c>
      <c r="Q1" s="55" t="s">
        <v>112</v>
      </c>
      <c r="R1" s="55" t="s">
        <v>113</v>
      </c>
      <c r="S1" s="55" t="s">
        <v>114</v>
      </c>
      <c r="T1" s="55" t="s">
        <v>115</v>
      </c>
      <c r="U1" s="50" t="s">
        <v>116</v>
      </c>
      <c r="V1" s="51"/>
      <c r="W1" s="51"/>
      <c r="X1" s="52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16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4"/>
      <c r="Q2" s="56"/>
      <c r="R2" s="56"/>
      <c r="S2" s="56"/>
      <c r="T2" s="56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279</v>
      </c>
      <c r="D27" s="35">
        <v>44474</v>
      </c>
      <c r="E27" s="24" t="s">
        <v>271</v>
      </c>
      <c r="F27" s="35">
        <v>44473</v>
      </c>
      <c r="G27" t="s">
        <v>272</v>
      </c>
      <c r="H27" t="s">
        <v>273</v>
      </c>
      <c r="I27" s="37">
        <v>44432</v>
      </c>
      <c r="J27" t="s">
        <v>274</v>
      </c>
      <c r="K27" s="35">
        <v>44469</v>
      </c>
      <c r="L27" t="s">
        <v>275</v>
      </c>
      <c r="M27" t="s">
        <v>277</v>
      </c>
      <c r="N27" t="s">
        <v>276</v>
      </c>
      <c r="O27" t="s">
        <v>278</v>
      </c>
    </row>
    <row r="28" spans="2:15" ht="45" x14ac:dyDescent="0.25">
      <c r="B28" s="38">
        <v>25</v>
      </c>
      <c r="C28" s="34" t="s">
        <v>293</v>
      </c>
      <c r="D28" s="35">
        <v>44516</v>
      </c>
      <c r="E28" s="24" t="s">
        <v>280</v>
      </c>
      <c r="F28" s="35">
        <v>44515</v>
      </c>
      <c r="G28" t="s">
        <v>272</v>
      </c>
      <c r="H28" t="s">
        <v>282</v>
      </c>
      <c r="J28" t="s">
        <v>284</v>
      </c>
      <c r="K28" s="35">
        <v>44509</v>
      </c>
      <c r="L28" t="s">
        <v>286</v>
      </c>
      <c r="M28" t="s">
        <v>290</v>
      </c>
      <c r="N28" t="s">
        <v>287</v>
      </c>
      <c r="O28" t="s">
        <v>290</v>
      </c>
    </row>
    <row r="29" spans="2:15" x14ac:dyDescent="0.25">
      <c r="B29" s="38">
        <v>26</v>
      </c>
      <c r="C29" s="41" t="s">
        <v>294</v>
      </c>
      <c r="D29" s="35">
        <v>44516</v>
      </c>
      <c r="E29" s="24" t="s">
        <v>281</v>
      </c>
      <c r="F29" s="35">
        <v>44515</v>
      </c>
      <c r="G29" t="s">
        <v>266</v>
      </c>
      <c r="H29" t="s">
        <v>283</v>
      </c>
      <c r="J29" t="s">
        <v>285</v>
      </c>
      <c r="K29" s="35">
        <v>44511</v>
      </c>
      <c r="L29" t="s">
        <v>288</v>
      </c>
      <c r="M29" t="s">
        <v>291</v>
      </c>
      <c r="N29" t="s">
        <v>289</v>
      </c>
      <c r="O29" t="s">
        <v>292</v>
      </c>
    </row>
    <row r="30" spans="2:15" x14ac:dyDescent="0.25">
      <c r="B30" s="38">
        <v>27</v>
      </c>
      <c r="C30" s="41" t="s">
        <v>310</v>
      </c>
      <c r="D30" s="35">
        <v>44537</v>
      </c>
      <c r="E30" s="24" t="s">
        <v>296</v>
      </c>
      <c r="F30" s="35">
        <v>44536</v>
      </c>
      <c r="G30" t="s">
        <v>75</v>
      </c>
      <c r="H30" t="s">
        <v>298</v>
      </c>
      <c r="I30" s="46">
        <v>44497</v>
      </c>
      <c r="J30" t="s">
        <v>305</v>
      </c>
      <c r="K30" s="35">
        <v>44531</v>
      </c>
      <c r="L30" t="s">
        <v>306</v>
      </c>
      <c r="M30" t="s">
        <v>308</v>
      </c>
      <c r="N30" t="s">
        <v>307</v>
      </c>
      <c r="O30" t="s">
        <v>309</v>
      </c>
    </row>
    <row r="31" spans="2:15" x14ac:dyDescent="0.25">
      <c r="B31" s="38">
        <v>28</v>
      </c>
      <c r="C31" s="41" t="s">
        <v>311</v>
      </c>
      <c r="D31" s="35">
        <v>44537</v>
      </c>
      <c r="E31" s="24" t="s">
        <v>297</v>
      </c>
      <c r="F31" s="35">
        <v>44536</v>
      </c>
      <c r="G31" t="s">
        <v>65</v>
      </c>
      <c r="H31" t="s">
        <v>299</v>
      </c>
      <c r="I31" s="37">
        <v>44496</v>
      </c>
      <c r="J31" t="s">
        <v>300</v>
      </c>
      <c r="K31" s="35">
        <v>44532</v>
      </c>
      <c r="L31" t="s">
        <v>301</v>
      </c>
      <c r="M31" t="s">
        <v>304</v>
      </c>
      <c r="N31" t="s">
        <v>302</v>
      </c>
      <c r="O31" t="s">
        <v>303</v>
      </c>
    </row>
    <row r="32" spans="2:15" x14ac:dyDescent="0.25">
      <c r="B32" s="38">
        <v>29</v>
      </c>
      <c r="C32" s="41" t="s">
        <v>319</v>
      </c>
      <c r="D32" s="35">
        <v>44539</v>
      </c>
      <c r="E32" s="24" t="s">
        <v>312</v>
      </c>
      <c r="F32" s="35">
        <v>44538</v>
      </c>
      <c r="G32" t="s">
        <v>72</v>
      </c>
      <c r="H32" t="s">
        <v>313</v>
      </c>
      <c r="I32" s="35">
        <v>44509</v>
      </c>
      <c r="J32" t="s">
        <v>318</v>
      </c>
      <c r="K32" s="35">
        <v>44536</v>
      </c>
      <c r="L32" t="s">
        <v>314</v>
      </c>
      <c r="M32" t="s">
        <v>316</v>
      </c>
      <c r="N32" t="s">
        <v>315</v>
      </c>
      <c r="O32" t="s">
        <v>317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2021-12-09T04:15:56Z</cp:lastPrinted>
  <dcterms:created xsi:type="dcterms:W3CDTF">2021-01-13T04:28:21Z</dcterms:created>
  <dcterms:modified xsi:type="dcterms:W3CDTF">2021-12-20T09:42:36Z</dcterms:modified>
</cp:coreProperties>
</file>