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 activeTab="2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C36" i="1" s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E22" i="1" l="1"/>
  <c r="F10" i="1"/>
  <c r="B38" i="1"/>
  <c r="B35" i="1"/>
</calcChain>
</file>

<file path=xl/sharedStrings.xml><?xml version="1.0" encoding="utf-8"?>
<sst xmlns="http://schemas.openxmlformats.org/spreadsheetml/2006/main" count="545" uniqueCount="394">
  <si>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</si>
  <si>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</si>
  <si>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</si>
  <si>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</si>
  <si>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</si>
  <si>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</si>
  <si>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</si>
  <si>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</si>
  <si>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</si>
  <si>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</si>
  <si>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</si>
  <si>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</si>
  <si>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</si>
  <si>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</si>
  <si>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</si>
  <si>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</si>
  <si>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</si>
  <si>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</si>
  <si>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</si>
  <si>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</si>
  <si>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</si>
  <si>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</si>
  <si>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</si>
  <si>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</si>
  <si>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</si>
  <si>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</si>
  <si>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</si>
  <si>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</si>
  <si>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</si>
  <si>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</si>
  <si>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</si>
  <si>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</si>
  <si>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</si>
  <si>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</si>
  <si>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</si>
  <si>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</si>
  <si>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</si>
  <si>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</si>
  <si>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</si>
  <si>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</si>
  <si>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</si>
  <si>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</si>
  <si>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</si>
  <si>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</si>
  <si>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</si>
  <si>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</si>
  <si>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</si>
  <si>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</si>
  <si>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</si>
  <si>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</si>
  <si>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</si>
  <si>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</si>
  <si>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</si>
  <si>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</si>
  <si>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</si>
  <si>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</si>
  <si>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</si>
  <si>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</si>
  <si>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</si>
  <si>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</si>
  <si>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</si>
  <si>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</si>
  <si>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</si>
  <si>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</si>
  <si>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</si>
  <si>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</si>
  <si>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</si>
  <si>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</si>
  <si>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</si>
  <si>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</si>
  <si>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</si>
  <si>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</si>
  <si>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</si>
  <si>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</si>
  <si>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</si>
  <si>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</si>
  <si>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</si>
  <si>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</si>
  <si>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</si>
  <si>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</si>
  <si>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</si>
  <si>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</si>
  <si>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</si>
  <si>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</si>
  <si>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</si>
  <si>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</si>
  <si>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</si>
  <si>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</si>
  <si>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</si>
  <si>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</si>
  <si>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</si>
  <si>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</si>
  <si>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</si>
  <si>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</si>
  <si>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</si>
  <si>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</si>
  <si>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</si>
  <si>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</si>
  <si>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</si>
  <si>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</si>
  <si>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</si>
  <si>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</si>
  <si>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</si>
  <si>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</si>
  <si>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</si>
  <si>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</si>
  <si>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</si>
  <si>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</si>
  <si>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</si>
  <si>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</si>
  <si>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</si>
  <si>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</si>
  <si>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</si>
  <si>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</si>
  <si>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</si>
  <si>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</si>
  <si>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</si>
  <si>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</si>
  <si>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</si>
  <si>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</si>
  <si>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</si>
  <si>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</si>
  <si>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</si>
  <si>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</si>
  <si>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</si>
  <si>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</si>
  <si>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</si>
  <si>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</si>
  <si>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</si>
  <si>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</si>
  <si>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</si>
  <si>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</si>
  <si>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</si>
  <si>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</si>
  <si>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</si>
  <si>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</si>
  <si>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</si>
  <si>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</si>
  <si>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</si>
  <si>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</si>
  <si>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</si>
  <si>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</si>
  <si>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</si>
  <si>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</si>
  <si>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</si>
  <si>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</si>
  <si>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</si>
  <si>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</si>
  <si>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</si>
  <si>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</si>
  <si>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</si>
  <si>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</si>
  <si>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</si>
  <si>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</si>
  <si>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</si>
  <si>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</si>
  <si>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</si>
  <si>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</si>
  <si>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</si>
  <si>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</si>
  <si>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</si>
  <si>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</si>
  <si>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</si>
  <si>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</si>
  <si>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</si>
  <si>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</si>
  <si>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</si>
  <si>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</si>
  <si>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</si>
  <si>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</si>
  <si>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</si>
  <si>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</si>
  <si>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</si>
  <si>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</si>
  <si>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</si>
  <si>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</si>
  <si>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</si>
  <si>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</si>
  <si>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</si>
  <si>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</si>
  <si>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</si>
  <si>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</si>
  <si>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</si>
  <si>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</si>
  <si>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</si>
  <si>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</si>
  <si>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</si>
  <si>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</si>
  <si>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</si>
  <si>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</si>
  <si>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</si>
  <si>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</si>
  <si>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</si>
  <si>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</si>
  <si>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</si>
  <si>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</si>
  <si>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</si>
  <si>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</si>
  <si>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</si>
  <si>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</si>
  <si>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</si>
  <si>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</si>
  <si>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</si>
  <si>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</si>
  <si>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</si>
  <si>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</si>
  <si>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</si>
  <si>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</si>
  <si>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</si>
  <si>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</si>
  <si>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</si>
  <si>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</si>
  <si>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</si>
  <si>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</si>
  <si>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</si>
  <si>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</si>
  <si>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</si>
  <si>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</si>
  <si>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</si>
  <si>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</si>
  <si>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</si>
  <si>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</si>
  <si>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</si>
  <si>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</si>
  <si>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</si>
  <si>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</si>
  <si>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</si>
  <si>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</si>
  <si>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</si>
  <si>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</si>
  <si>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</si>
  <si>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>PANITERA,</t>
  </si>
  <si>
    <t>Tempat tinggal di Jalan Pattimura No.8 RT.02/RW.02 Kelurahan Tanjung Paku, Kecamatan Tanjung Harapan, Kota Solok, Provinsi Sumatera Barat, Tanjung Paku, Tanjung Harapan, Kota Solok, Sumatera Barat</t>
  </si>
  <si>
    <t>11. Riko Rikardo</t>
  </si>
  <si>
    <t>Tempat tinggal di Jalan Peny Tomang III Kav DKI Blok 121 No.17 RT.002/RW.004 Kelurahan Meruya Utara, Kecamatan Kembangan, Jakarta Barat, Provinsi Daerah Khusus Ibukota (DKI), Meruya Utara, Kembangan, Kota Jakarta Barat, DKI Jakarta</t>
  </si>
  <si>
    <t>10.  Silvy Marsiful</t>
  </si>
  <si>
    <t>Tempat tinggal di Jalan H. Ahmad Dahlan No.35A RT.001/RW.005 Kelurahan Pasar Pandan Air Mati, Kecamatan Tanjung Harapan, Kota Solok, Provinsi Sumatera Barat, Ppa, Tanjung Harapan, Kota Solok, Sumatera Barat</t>
  </si>
  <si>
    <t xml:space="preserve">9. Lucky Velisliano
</t>
  </si>
  <si>
    <t>Tempat tinggal di Jalan Pattimura No. 8 RT.02/RW.02 Kelurahan Tanjung Paku, Kecamatan Tanjung Harapan, Kota Solok, Provinsi Sumatera Barat, Tanjung Paku, Tanjung Harapan, Kota Solok, Sumatera Barat</t>
  </si>
  <si>
    <t xml:space="preserve">8. H. Marsiful
</t>
  </si>
  <si>
    <t xml:space="preserve">Tempat tinggal di Jalan Pandan Ujung Nomor 56 RT.004/RW.001 Kelurahan Pasar Pandan Air Mati, Kecamatan Tanjung Harapan, Kota Solok, Provinsi Sumatera Barat, Ppa, Tanjung Harapan, Kota Solok, Sumatera Barat </t>
  </si>
  <si>
    <t>7. Yeni Krisna Silvia N</t>
  </si>
  <si>
    <t xml:space="preserve">Tempat tinggal di Jalan Komplek Garuda No.50 RT.013/RW.004 Kelurahan Kalibata, Kecamatan Pancoran, Kota Jakarta Selatan, Kel. Kalibata, Pancoran, Kota Jakarta Selatan, DKI Jakarta 
</t>
  </si>
  <si>
    <t xml:space="preserve">6. Fauzi Ella Sliano Bsc EE MBA
</t>
  </si>
  <si>
    <t>Tempat Tinggal di Jalan Dahlia No.15C RT.003/RW.004 Kelurahan Sukajadi, Kecamatan Sukajadi, Pekanbaru, Provinsi Riau, Kel. Sukajadi, Sukajadi, Kota Pekanbaru, Riau</t>
  </si>
  <si>
    <t>5. Yan Merry Rosalinda SH</t>
  </si>
  <si>
    <t xml:space="preserve">Tempat tinggal di Jalan Mushola Al Hikmah  RT.06/RW.02 No 25 Kelurahan Ratu Jaya, Kecamatan Cipayung, Kota Depok, Provinsi Jawa Barat, Kel. Ratu Jaya, Cipayung, Kota Depok, Jawa Barat </t>
  </si>
  <si>
    <t xml:space="preserve">4. Martha Herry Yessy </t>
  </si>
  <si>
    <t>Tempat tinggal di Jalan Pandan Ujung RT.004/ RW.001 Kelurahan Pasar Pandan Air Mati, Kecamatan Tanjung Harapan, Kota Solok, Provinsi Sumatera Barat, Ppa, Tanjung Harapan, Kota Solok, Sumatera Barat</t>
  </si>
  <si>
    <t xml:space="preserve">3. Hj. Hartati Yuniar </t>
  </si>
  <si>
    <t>Tempat tinggal di Jalan Gadih Rantih RT.003/RW.005 Kelurahan Simpang Haru, Kecamatan Padang Timur, Kota Padang, Provinsi Sumatera Barat, Kel. Simpang Haru, Padang Timur, Kota Padang, Sumatera Barat</t>
  </si>
  <si>
    <t xml:space="preserve">2. Welli Dasmariyanti </t>
  </si>
  <si>
    <t xml:space="preserve">Tempat Tinggal di Jalan Gadih Rantih RT.003/RW.005 Kelurahan Simpang Haru, Kecamatan Padang Timur, Kota Padang, Provinsi Sumatera Barat, Kel. Simpang Haru, Padang Timur, Kota Padang, Sumatera Barat </t>
  </si>
  <si>
    <t>1. H. Desefiarmy Alfariza</t>
  </si>
  <si>
    <t xml:space="preserve">    Terhadap Putusan Pengadilan Agama Solok Nomor 145/Pdt.G/2021/PA.Slk tanggal 13 September 2021 yang Saudara kirimkan dengan surat pengantar Nomor  W3-A7/944/HK.05/IX/2021 tanggal 08 September 2021 telah kami terima dan telah didaftarkan dalam Buku Register banding Pengadilan Tinggi Agama Padang, nomor 38/Pdt.G/2021/PTA.Pdg tanggal 13 September 2021</t>
  </si>
  <si>
    <t>Riko Rikardo sebagai Terbanding IX</t>
  </si>
  <si>
    <t>Silvy Marsiful sebagai Terbanding VIII</t>
  </si>
  <si>
    <t>Lucky Velisliano sebagai Terbanding VII</t>
  </si>
  <si>
    <t>H. Marsiful sebagai Terbanding VI</t>
  </si>
  <si>
    <t>Yeni Krisna Silvia N sebagai Terbanding V</t>
  </si>
  <si>
    <t>Fauzi Ella Sliano Bsc EE MBA sebagai Terbanding IV</t>
  </si>
  <si>
    <t>Yan Merry Rosalinda SH sebagai Terbanding III</t>
  </si>
  <si>
    <t>Martha Herry Yessy Latif sebagai Terbanding II</t>
  </si>
  <si>
    <t>Hj. Hartati Yuniar sebagai Terbanding I</t>
  </si>
  <si>
    <t>Welli Dasmariyanti sebagai Pembanding II</t>
  </si>
  <si>
    <t>H. Desefiarmy Alfariza sebagai Pembanding I</t>
  </si>
  <si>
    <t>Solok</t>
  </si>
  <si>
    <t>Penerimaan dan Registrasi Perkara Banding Nomor  38/Pdt.G/2021/PTA.Pdg</t>
  </si>
  <si>
    <t>Padang, 20 September 2021</t>
  </si>
  <si>
    <t>Drs. ABD. KHALIK, S.H., M.H.</t>
  </si>
  <si>
    <t xml:space="preserve">W3-A/2493/HK.05/IX/2021 </t>
  </si>
  <si>
    <t>42/Pdt.G/2021/PTA.Pdg</t>
  </si>
  <si>
    <t>Lubuk Sikaping</t>
  </si>
  <si>
    <t>189/Pdt.G/2021/PA.Lbs</t>
  </si>
  <si>
    <t>W3-A13/1138/HK.05/IX/2021</t>
  </si>
  <si>
    <t>Gusmardi Bin Siun</t>
  </si>
  <si>
    <t>Tuti Marlina, S.Pd Binti Maksum</t>
  </si>
  <si>
    <t>Korong Gadang RT.001/RW.002, kelurahan Korong Gadang, Kecamatan Kuranji, Kota Padang.</t>
  </si>
  <si>
    <t>Kubu Langsat, Jorong Makmur, Kelurahan Padang Gelugur, Kecamatan Padang Gelugur, Kabupaten Pasaman.</t>
  </si>
  <si>
    <t>\W3-A/2652/HK.05/X/2021</t>
  </si>
  <si>
    <t>46/Pdt.G/2021/PTA.Pdg</t>
  </si>
  <si>
    <t>47/Pdt.G/2021/PTA.Pdg</t>
  </si>
  <si>
    <t>270/Pdt.G/2021/PA.Lbs</t>
  </si>
  <si>
    <t>302/Pdt.G/2021/PA.Slk</t>
  </si>
  <si>
    <t>W3-A13/1239/Hk.05/XI/2021</t>
  </si>
  <si>
    <t>W3.A-7/1122/HK.05/XI/2021</t>
  </si>
  <si>
    <t>R.A VITRIA PAWITRASARI, SS, M.Pc Binti BOB SUBIJANTORO</t>
  </si>
  <si>
    <t xml:space="preserve"> DEDI NUR ANDRIANSYAH, SIK Bin AHMAD SYAFII</t>
  </si>
  <si>
    <t xml:space="preserve"> Bakhrizal bin Tazar</t>
  </si>
  <si>
    <t>Desi Putri binti Safri</t>
  </si>
  <si>
    <t>Rumah Dinas Kapolres Jalan Lintas Barat Sumatera No. 58 Pauh, Lubuk Sikaping, Sumatera Barat</t>
  </si>
  <si>
    <t>Jorong Gando, Nagari Gaung, Kecamatan Kubung, Kabupaten Solok.</t>
  </si>
  <si>
    <t>Banda Simpang Tigo, Jorong Kasiak, Nagari Koto Sani, Kecamatan X Koto, Singkarang, Kabupaten Solok</t>
  </si>
  <si>
    <t>W3-A/3018/HK.05/XI/2021</t>
  </si>
  <si>
    <t>W3-A/3019/HK.05/XI/2021</t>
  </si>
  <si>
    <t>Dengan ini kami beritahukan kepada Saudara bahwa berkas yang dimohonkan banding oleh Saudara :</t>
  </si>
  <si>
    <t>49/Pdt.G/2021/PTA.Pdg</t>
  </si>
  <si>
    <t>50/Pdt.G/2021/PTA.Pdg</t>
  </si>
  <si>
    <t>509/Pdt.G/2021/PA.KBr</t>
  </si>
  <si>
    <t>510/Pdt.G/2021/PA.TALU</t>
  </si>
  <si>
    <t>W3-A14/2250/HK.05/XII/2021</t>
  </si>
  <si>
    <t>Ekarnita binti Abu Samah</t>
  </si>
  <si>
    <t>Defri Kurniawan bin Ir. Pani</t>
  </si>
  <si>
    <t>Perumahan Nuansa Ventura Blok C No. 5, Jorong Simpang Ampek, Nagari Lingkuang Alua, Kecamatan Pasaman, Kabupaten Pasaman Barat.</t>
  </si>
  <si>
    <t>Jl. Lintas Sudirman di sebelah jangkar motor jambak, Jorong Jambak, Nagari Lingkuang Aua, Kecamatan Pasaman, Kabupaten Pasaman Barat.</t>
  </si>
  <si>
    <t>W3-A11/1806/HK.05/XII/2021</t>
  </si>
  <si>
    <t>Rais Timbang</t>
  </si>
  <si>
    <t>Mimi Suarti</t>
  </si>
  <si>
    <t>Banda Rabuk Jorong Bawah Duku, Nagari Koto Baru, Kecamatan Kubung, Kabupaten Solok</t>
  </si>
  <si>
    <t>Simpang Sentral Jorong Sawah Sudut, Nagari Selayo, Kecamatan Kubung, Kabupaten Solok</t>
  </si>
  <si>
    <t xml:space="preserve">W3-A/3184/HK.05/XII/2021 </t>
  </si>
  <si>
    <t>W3-A/3185/HK.05/XII/2021</t>
  </si>
  <si>
    <t>51/Pdt.G/2021/PTA.Pdg</t>
  </si>
  <si>
    <t>1056/Pdt.G/2021/PA.Pdg</t>
  </si>
  <si>
    <t>TAUFAN HIDAYAT</t>
  </si>
  <si>
    <t>NOVIA ROSA</t>
  </si>
  <si>
    <t xml:space="preserve">Pasar Baru Rt.002/Rw.001 Kel. Cupak Tangah Kec. Pauh Kota Padang, Kel. Cupak Tangah, Pauh, Kota Padang, Sumatera Barat </t>
  </si>
  <si>
    <t xml:space="preserve">Jl. Insinyur Juanda No. 1 B Kel. Rimbo Kaluang Kec. Padang Barat, Kel. Rimbo Kaluang, Padang Barat, Kota Padang, Sumatera Barat </t>
  </si>
  <si>
    <t>W3-A1/2758/Hk.05/XII/2021</t>
  </si>
  <si>
    <t xml:space="preserve">W3-A/3231/HK.05/XII/2021 </t>
  </si>
  <si>
    <t>53/Pdt.G/2021/PTA.Pdg</t>
  </si>
  <si>
    <t>54/Pdt.G/2021/PTA.Pdg</t>
  </si>
  <si>
    <t>277/Pdt.G/2021/PA.PP</t>
  </si>
  <si>
    <t xml:space="preserve"> Anwar Sadat bin Syamsir</t>
  </si>
  <si>
    <t>Nurul Husna binti Muchlis</t>
  </si>
  <si>
    <t>Jorong Kubang Rajo, Kenagarian Lima Kaum, Kecamatan Lima Kaum, Kabupaten Tanah Datar, Provinsi Sumatera Barat.</t>
  </si>
  <si>
    <t>Jorong Koto Tuo, Kenagarian Panyalaian, Kecamatan X Koto, Kabupaten Tanah Datar</t>
  </si>
  <si>
    <t xml:space="preserve">JL.Proklamasi No.158, RT.1, RW 2, Kelurahan VI Suku, Kecamatan Lubuk Sikarah, Kota Solok, Provinsi Sumatera Barat. </t>
  </si>
  <si>
    <t>Rangga Gautama bin Yante Agusta</t>
  </si>
  <si>
    <t>Suci Dwi Putri Apriliani binti Arifin Rajalin</t>
  </si>
  <si>
    <t>Jl. Abdul Hamid Hakim No.2, RT.3, Kelurahan Pasar Usang, Kecamatan Padang Panjang Barat, Kota Padang Panjang, Provinsi Sumatera Barat</t>
  </si>
  <si>
    <t>275/Pdt.G/2021/PA.PP</t>
  </si>
  <si>
    <t xml:space="preserve">W3-A8/1814/HK.05/12/2021 </t>
  </si>
  <si>
    <t>W3-A8/1815/HK.05/12/2021</t>
  </si>
  <si>
    <t>W3-A/3335/HK.05/XII/2021</t>
  </si>
  <si>
    <t xml:space="preserve">
W3-A/3336/HK.05/XII/2021
</t>
  </si>
  <si>
    <t>2/Pdt.G/2022/PTA.Pdg</t>
  </si>
  <si>
    <t>591/Pdt.G/2021/PA.Pn</t>
  </si>
  <si>
    <t>W3-A12/185/HK.05/I/2022</t>
  </si>
  <si>
    <t>Rofianto bin Syamsir</t>
  </si>
  <si>
    <t>Wili Yunita binti Arman</t>
  </si>
  <si>
    <t>Jl. Piai, Nomor 30 RT/RW 01/06, Kel. Tanah Siarah Piai Nan XX, Kec. Lubuk Begalung, Kota Padang</t>
  </si>
  <si>
    <t>Jl. Bungo Tanjung, Kampung Tanjung Sawah, Nagari Nanggalo, Kecamatan Koto XI Tarusan, Kab. Pesisir Selatan</t>
  </si>
  <si>
    <t xml:space="preserve">W3-A/0278/HK.05/I/2022 </t>
  </si>
  <si>
    <t>3/Pdt.G/2022/PTA.Pdg</t>
  </si>
  <si>
    <t>592/Pdt.G/2021/PA.Pn</t>
  </si>
  <si>
    <t>W3-A12/240/HK.05/I/2022</t>
  </si>
  <si>
    <t>Yusmanidar, S.Pd binti Sahar</t>
  </si>
  <si>
    <t>Yunaidi Thaib.A.md. Pd bin M Thaib</t>
  </si>
  <si>
    <t>Kampung Lubuk Cubadak, Nagari Pelangai Kaciak, Kecamatan Ranah Pesisir, Kab. Pesisir Selatan.</t>
  </si>
  <si>
    <t>Kampung Melayu, Nagari Koto VIII Pelangai, Kec. Ranah Pesisir, Kab. Pesisir Selatan</t>
  </si>
  <si>
    <t xml:space="preserve">W3-A/0307/HK.05/I/2022 </t>
  </si>
  <si>
    <t>4/Pdt.G/2022/PTA.Pdg</t>
  </si>
  <si>
    <t xml:space="preserve"> 1496/Pdt.G/2021/PA.Pdg</t>
  </si>
  <si>
    <t>W3-A1/ 365 /Hk.05/I/2022</t>
  </si>
  <si>
    <t>Dra. Nurjasna Jl binti Bgd. Jalaluddin</t>
  </si>
  <si>
    <t>Drs. Syabaruddin bin Lb. Kaling</t>
  </si>
  <si>
    <t>Jl. Gajah V No.2, RT 03/06, kel. Air Tawar Barat, Kec. Padang Utara, Kota Padang</t>
  </si>
  <si>
    <t>Perumahan Puskud Minang Blok H, No.1, RT.02/05, kel. Koto Panjang Ikua Koto, Kec. Koto Tangah, Kota Padang.</t>
  </si>
  <si>
    <t xml:space="preserve">W3-A/0324/HK.05/I/2022 </t>
  </si>
  <si>
    <t>5/Pdt.G/2022/PTA.Pdg</t>
  </si>
  <si>
    <t>6/Pdt.G/2022/PTA.Pdg</t>
  </si>
  <si>
    <t>1217/Pdt.G/2021/PA.Pdg</t>
  </si>
  <si>
    <t>W3-A1/481/HK.05/I/2022</t>
  </si>
  <si>
    <t xml:space="preserve"> Heru Syahputra, S.H. bin Syahrial, Bc.IP</t>
  </si>
  <si>
    <t>Mariche Dwi Denola, S.P. binti Basimar</t>
  </si>
  <si>
    <t>Asrama Polisi Alai Blok C No.22, RT.03-RW.05, kel. Alai Parak Kopi, Kecamatan Padang Utara, Kota Padang, Provinsi Sumatera Barat.</t>
  </si>
  <si>
    <t>Perumahan Astek Blok R III,  No.7, RT.02-RW.08, kel. Kalumbuk, Kec. Kuranji, Kota Padang.</t>
  </si>
  <si>
    <t>7/Pdt.G/2022/PTA.Pdg</t>
  </si>
  <si>
    <t>411/Pdt.G/2021/PA.Slk</t>
  </si>
  <si>
    <t>W3-A7/166/HK.05/II/2022</t>
  </si>
  <si>
    <t>Deki Trisno bin Sudirno</t>
  </si>
  <si>
    <t>Mildia Fitrina binti Safrudin</t>
  </si>
  <si>
    <t>Jl. Surau Rawang, Jorong Balai Gadang, Nagari Saniang Baka, Kecamatan X Koto Singkarak, Kabupaten Solok</t>
  </si>
  <si>
    <t>Jorong Aia Angek, Nagari Saniang Baka, Kecamatan X Koto Singkarak, Kabupaten Solok</t>
  </si>
  <si>
    <t xml:space="preserve">W3-A/0451.a/HK.05/II/2022 </t>
  </si>
  <si>
    <t>H. Damris, S.H.</t>
  </si>
  <si>
    <t>8/Pdt.G/2022/PTA.Pdg</t>
  </si>
  <si>
    <t>9/Pdt.G/2022/PTA.Pdg</t>
  </si>
  <si>
    <t>Pariaman</t>
  </si>
  <si>
    <t>401/Pdt.G/2021/PA.Slk</t>
  </si>
  <si>
    <t>W3-A7/167/HK.05/II/2022</t>
  </si>
  <si>
    <t>Desmanita binti Bachtiar</t>
  </si>
  <si>
    <t>Aliyusmardi Bin Alinustan</t>
  </si>
  <si>
    <t>939/Pdt.G/2021/PA.Prm</t>
  </si>
  <si>
    <t>W3-A2/332.a/HK.05/II/2022</t>
  </si>
  <si>
    <t>Elif Farnum Juita binti Lukman Piter Tanjung</t>
  </si>
  <si>
    <t>Naswardi bin Ali Munir</t>
  </si>
  <si>
    <t>Jalan Tandikat No.374 kel. IV Suku, kec. Lubuk Sikarah, Kota Solok</t>
  </si>
  <si>
    <t>Perumnas Lembah Nan Indah Blok B 11, Kel. Tanah Garam, kec.  Lubuk Sikarah, Koto Solok.</t>
  </si>
  <si>
    <t>Korong Toko Duku, Nagari Bisati Sungai Sariak, Kec. VII Koto, Kab. Padang Pariaman.</t>
  </si>
  <si>
    <t>Tandikek Korong Kampung Tanjuang, Nagari Campago, Kecamatan V Koto Kampung Dalam, Kabupaten Padang Pariaman</t>
  </si>
  <si>
    <t xml:space="preserve">W3-A/0482/HK.05/II/2022 </t>
  </si>
  <si>
    <t xml:space="preserve">W3-A/0483/HK.05/II/2022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</si>
</sst>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20" fontId="2" fillId="0" borderId="0" xfId="0" quotePrefix="1" applyNumberFormat="1" applyFont="1" applyAlignment="1"/>
    <xf numFmtId="15" fontId="0" fillId="0" borderId="0" xfId="0" applyNumberFormat="1" applyAlignment="1">
      <alignment wrapText="1"/>
    </xf>
    <xf numFmtId="15" fontId="19" fillId="0" borderId="0" xfId="0" applyNumberFormat="1" applyFont="1"/>
    <xf numFmtId="164" fontId="0" fillId="0" borderId="1" xfId="0" applyNumberFormat="1" applyBorder="1" applyAlignment="1">
      <alignment horizontal="center" vertical="center" wrapText="1"/>
    </xf>
    <xf numFmtId="164" fontId="0" fillId="0" borderId="0" xfId="0" quotePrefix="1" applyNumberFormat="1" applyAlignment="1">
      <alignment wrapText="1"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105834</xdr:colOff>
      <xdr:row>0</xdr:row>
      <xdr:rowOff>0</xdr:rowOff>
    </xdr:from>
    <xdr:ext cx="5789083" cy="13017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105834" y="0"/>
          <a:ext cx="5789083" cy="13017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34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100851</xdr:rowOff>
    </xdr:from>
    <xdr:to>
      <xdr:col>13</xdr:col>
      <xdr:colOff>89646</xdr:colOff>
      <xdr:row>3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1"/>
          <a:ext cx="6230470" cy="1467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171758</xdr:rowOff>
    </xdr:from>
    <xdr:to>
      <xdr:col>16</xdr:col>
      <xdr:colOff>540768</xdr:colOff>
      <xdr:row>31</xdr:row>
      <xdr:rowOff>136333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485" y="7758140"/>
          <a:ext cx="1345724" cy="771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1"/>
  <sheetViews>
    <sheetView view="pageBreakPreview" topLeftCell="A26" zoomScale="90" zoomScaleNormal="100" zoomScaleSheetLayoutView="90" workbookViewId="0">
      <selection activeCell="K39" sqref="K39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270</v>
      </c>
      <c r="M4" s="25" t="s">
        <v>268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0" t="s">
        <v>267</v>
      </c>
      <c r="F6" s="50"/>
      <c r="G6" s="50"/>
      <c r="H6" s="50"/>
      <c r="I6" s="50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266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1" t="s">
        <v>47</v>
      </c>
      <c r="F14" s="51"/>
      <c r="G14" s="51"/>
      <c r="H14" s="51"/>
      <c r="I14" s="51"/>
      <c r="J14" s="51"/>
      <c r="K14" s="51"/>
      <c r="L14" s="51"/>
      <c r="M14" s="51"/>
    </row>
    <row r="15" spans="2:28" ht="9" customHeight="1" x14ac:dyDescent="0.25"/>
    <row r="16" spans="2:28" x14ac:dyDescent="0.25">
      <c r="G16" s="4" t="s">
        <v>265</v>
      </c>
    </row>
    <row r="17" spans="5:13" x14ac:dyDescent="0.25">
      <c r="G17" s="4" t="s">
        <v>264</v>
      </c>
    </row>
    <row r="18" spans="5:13" x14ac:dyDescent="0.25">
      <c r="H18" s="2" t="s">
        <v>9</v>
      </c>
    </row>
    <row r="19" spans="5:13" x14ac:dyDescent="0.25">
      <c r="G19" s="4" t="s">
        <v>263</v>
      </c>
      <c r="M19" s="2" t="s">
        <v>49</v>
      </c>
    </row>
    <row r="20" spans="5:13" ht="16.5" customHeight="1" x14ac:dyDescent="0.25">
      <c r="G20" s="4" t="s">
        <v>262</v>
      </c>
    </row>
    <row r="21" spans="5:13" ht="15.75" customHeight="1" x14ac:dyDescent="0.25">
      <c r="G21" s="4" t="s">
        <v>261</v>
      </c>
    </row>
    <row r="22" spans="5:13" ht="15.75" customHeight="1" x14ac:dyDescent="0.25">
      <c r="G22" s="4" t="s">
        <v>260</v>
      </c>
    </row>
    <row r="23" spans="5:13" ht="15.75" customHeight="1" x14ac:dyDescent="0.25">
      <c r="G23" s="4" t="s">
        <v>259</v>
      </c>
    </row>
    <row r="24" spans="5:13" ht="15.75" customHeight="1" x14ac:dyDescent="0.25">
      <c r="G24" s="4" t="s">
        <v>258</v>
      </c>
    </row>
    <row r="25" spans="5:13" ht="15.75" customHeight="1" x14ac:dyDescent="0.25">
      <c r="G25" s="4" t="s">
        <v>257</v>
      </c>
    </row>
    <row r="26" spans="5:13" ht="15.75" customHeight="1" x14ac:dyDescent="0.25">
      <c r="G26" s="4" t="s">
        <v>256</v>
      </c>
    </row>
    <row r="27" spans="5:13" ht="15.75" customHeight="1" x14ac:dyDescent="0.25">
      <c r="G27" s="4" t="s">
        <v>255</v>
      </c>
    </row>
    <row r="28" spans="5:13" ht="9.75" customHeight="1" x14ac:dyDescent="0.25"/>
    <row r="29" spans="5:13" ht="100.5" customHeight="1" x14ac:dyDescent="0.25">
      <c r="E29" s="51" t="s">
        <v>254</v>
      </c>
      <c r="F29" s="51"/>
      <c r="G29" s="51"/>
      <c r="H29" s="51"/>
      <c r="I29" s="51"/>
      <c r="J29" s="51"/>
      <c r="K29" s="51"/>
      <c r="L29" s="51"/>
      <c r="M29" s="51"/>
    </row>
    <row r="30" spans="5:13" ht="8.25" customHeight="1" x14ac:dyDescent="0.25"/>
    <row r="31" spans="5:13" x14ac:dyDescent="0.25">
      <c r="F31" s="2" t="s">
        <v>10</v>
      </c>
    </row>
    <row r="32" spans="5:13" ht="6" customHeight="1" x14ac:dyDescent="0.25"/>
    <row r="33" spans="2:13" x14ac:dyDescent="0.25">
      <c r="K33" s="9" t="s">
        <v>11</v>
      </c>
    </row>
    <row r="34" spans="2:13" ht="5.25" customHeight="1" x14ac:dyDescent="0.25">
      <c r="K34" s="4"/>
    </row>
    <row r="35" spans="2:13" x14ac:dyDescent="0.25">
      <c r="K35" s="4" t="s">
        <v>231</v>
      </c>
    </row>
    <row r="36" spans="2:13" ht="8.25" customHeight="1" x14ac:dyDescent="0.25">
      <c r="K36" s="4"/>
    </row>
    <row r="37" spans="2:13" x14ac:dyDescent="0.25">
      <c r="K37" s="4"/>
    </row>
    <row r="38" spans="2:13" x14ac:dyDescent="0.25">
      <c r="K38" s="4"/>
    </row>
    <row r="39" spans="2:13" x14ac:dyDescent="0.25">
      <c r="K39" s="4" t="s">
        <v>269</v>
      </c>
    </row>
    <row r="40" spans="2:13" ht="3.75" customHeight="1" x14ac:dyDescent="0.25"/>
    <row r="41" spans="2:13" x14ac:dyDescent="0.25">
      <c r="B41" s="2" t="s">
        <v>12</v>
      </c>
    </row>
    <row r="42" spans="2:13" x14ac:dyDescent="0.25">
      <c r="B42" s="6" t="s">
        <v>253</v>
      </c>
      <c r="C42" s="6"/>
    </row>
    <row r="43" spans="2:13" ht="44.25" customHeight="1" x14ac:dyDescent="0.25">
      <c r="C43" s="52" t="s">
        <v>252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2:13" ht="4.5" customHeight="1" x14ac:dyDescent="0.2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x14ac:dyDescent="0.25">
      <c r="B45" s="8" t="s">
        <v>251</v>
      </c>
      <c r="C45" s="3"/>
    </row>
    <row r="46" spans="2:13" ht="33" customHeight="1" x14ac:dyDescent="0.25">
      <c r="C46" s="51" t="s">
        <v>250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2:13" ht="4.5" customHeight="1" x14ac:dyDescent="0.25"/>
    <row r="48" spans="2:13" x14ac:dyDescent="0.25">
      <c r="B48" s="8" t="s">
        <v>249</v>
      </c>
      <c r="C48" s="3"/>
    </row>
    <row r="49" spans="2:13" ht="48" customHeight="1" x14ac:dyDescent="0.25">
      <c r="C49" s="51" t="s">
        <v>248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2:13" ht="3" customHeight="1" x14ac:dyDescent="0.25"/>
    <row r="51" spans="2:13" x14ac:dyDescent="0.25">
      <c r="B51" s="8" t="s">
        <v>247</v>
      </c>
      <c r="C51" s="3"/>
    </row>
    <row r="52" spans="2:13" ht="48.75" customHeight="1" x14ac:dyDescent="0.25">
      <c r="C52" s="51" t="s">
        <v>246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2:13" x14ac:dyDescent="0.25">
      <c r="B53" s="45" t="s">
        <v>245</v>
      </c>
      <c r="C53" s="6"/>
    </row>
    <row r="54" spans="2:13" ht="32.25" customHeight="1" x14ac:dyDescent="0.25">
      <c r="C54" s="51" t="s">
        <v>244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2:13" x14ac:dyDescent="0.25">
      <c r="B55" s="42" t="s">
        <v>243</v>
      </c>
      <c r="C55" s="15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49.5" customHeight="1" x14ac:dyDescent="0.25">
      <c r="C56" s="51" t="s">
        <v>242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2:13" x14ac:dyDescent="0.25">
      <c r="B57" s="8" t="s">
        <v>241</v>
      </c>
      <c r="C57" s="3"/>
    </row>
    <row r="58" spans="2:13" ht="48.75" customHeight="1" x14ac:dyDescent="0.25">
      <c r="C58" s="51" t="s">
        <v>240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2:13" x14ac:dyDescent="0.25">
      <c r="B59" s="42" t="s">
        <v>239</v>
      </c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2:13" ht="48.75" customHeight="1" x14ac:dyDescent="0.25">
      <c r="B60" s="43"/>
      <c r="C60" s="51" t="s">
        <v>238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2:13" x14ac:dyDescent="0.25">
      <c r="B61" s="42" t="s">
        <v>237</v>
      </c>
      <c r="C61" s="3"/>
    </row>
    <row r="62" spans="2:13" ht="48.75" customHeight="1" x14ac:dyDescent="0.25">
      <c r="C62" s="51" t="s">
        <v>236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2:13" x14ac:dyDescent="0.25">
      <c r="B63" s="42" t="s">
        <v>235</v>
      </c>
      <c r="C63" s="3"/>
    </row>
    <row r="64" spans="2:13" ht="55.5" customHeight="1" x14ac:dyDescent="0.25">
      <c r="C64" s="51" t="s">
        <v>234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2:13" x14ac:dyDescent="0.25">
      <c r="B65" s="42" t="s">
        <v>233</v>
      </c>
      <c r="C65" s="3"/>
    </row>
    <row r="66" spans="2:13" ht="48.75" customHeight="1" x14ac:dyDescent="0.25">
      <c r="C66" s="51" t="s">
        <v>232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</row>
    <row r="67" spans="2:13" ht="47.25" customHeight="1" x14ac:dyDescent="0.25"/>
    <row r="71" spans="2:13" ht="31.5" customHeight="1" x14ac:dyDescent="0.25"/>
  </sheetData>
  <mergeCells count="14">
    <mergeCell ref="C49:M49"/>
    <mergeCell ref="C64:M64"/>
    <mergeCell ref="C66:M66"/>
    <mergeCell ref="C52:M52"/>
    <mergeCell ref="C54:M54"/>
    <mergeCell ref="C56:M56"/>
    <mergeCell ref="C58:M58"/>
    <mergeCell ref="C60:M60"/>
    <mergeCell ref="C62:M62"/>
    <mergeCell ref="E6:I6"/>
    <mergeCell ref="E14:M14"/>
    <mergeCell ref="E29:M29"/>
    <mergeCell ref="C43:M43"/>
    <mergeCell ref="C46:M46"/>
  </mergeCells>
  <pageMargins left="0.45" right="0.72" top="0.36" bottom="0.43307086614173229" header="0.25" footer="0.31496062992125984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topLeftCell="A20" zoomScale="90" zoomScaleNormal="100" zoomScaleSheetLayoutView="90" workbookViewId="0">
      <selection activeCell="L65" sqref="L65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0" t="s">
        <v>196</v>
      </c>
      <c r="F6" s="50"/>
      <c r="G6" s="50"/>
      <c r="H6" s="50"/>
      <c r="I6" s="50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1" t="s">
        <v>47</v>
      </c>
      <c r="F14" s="51"/>
      <c r="G14" s="51"/>
      <c r="H14" s="51"/>
      <c r="I14" s="51"/>
      <c r="J14" s="51"/>
      <c r="K14" s="51"/>
      <c r="L14" s="51"/>
      <c r="M14" s="51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51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51"/>
      <c r="G24" s="51"/>
      <c r="H24" s="51"/>
      <c r="I24" s="51"/>
      <c r="J24" s="51"/>
      <c r="K24" s="51"/>
      <c r="L24" s="51"/>
      <c r="M24" s="51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52" t="s">
        <v>209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51" t="s">
        <v>210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51" t="s">
        <v>211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51" t="s">
        <v>212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5"/>
  <sheetViews>
    <sheetView tabSelected="1" view="pageBreakPreview" topLeftCell="A23" zoomScale="85" zoomScaleNormal="100" zoomScaleSheetLayoutView="85" workbookViewId="0">
      <selection activeCell="K45" sqref="K45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9.42578125" style="2" customWidth="1"/>
    <col min="14" max="14" width="1.7109375" style="2" customWidth="1"/>
    <col min="15" max="15" width="12.85546875" style="2" bestFit="1" customWidth="1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39</v>
      </c>
    </row>
    <row r="2" spans="2:28" ht="7.5" customHeight="1" x14ac:dyDescent="0.25"/>
    <row r="3" spans="2:28" ht="97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 xml:space="preserve">W3-A/0483/HK.05/II/2022 </v>
      </c>
      <c r="M4" s="25" t="str">
        <f>"Padang,  "&amp;TEXT(Q4,"dd Mmmm yyyy")</f>
        <v>Padang,  07 Februari 2022</v>
      </c>
      <c r="O4" s="11">
        <f>VLOOKUP(P1,Data!B2:O361,1,TRUE)</f>
        <v>39</v>
      </c>
      <c r="P4" s="11" t="str">
        <f>VLOOKUP(P1,Data!B2:O361,2,TRUE)</f>
        <v xml:space="preserve">W3-A/0483/HK.05/II/2022 </v>
      </c>
      <c r="Q4" s="12">
        <f>VLOOKUP(P1,Data!B2:O361,3,TRUE)</f>
        <v>44599</v>
      </c>
      <c r="R4" s="13" t="str">
        <f>VLOOKUP(P1,Data!B2:O361,4,TRUE)</f>
        <v>9/Pdt.G/2022/PTA.Pdg</v>
      </c>
      <c r="S4" s="14">
        <f>VLOOKUP(P1,Data!B2:O361,5,TRUE)</f>
        <v>44599</v>
      </c>
      <c r="T4" s="11" t="str">
        <f>VLOOKUP(P1,Data!B2:O361,6,TRUE)</f>
        <v>Pariaman</v>
      </c>
      <c r="U4" s="15" t="str">
        <f>VLOOKUP(P1,Data!B2:O361,7,TRUE)</f>
        <v>939/Pdt.G/2021/PA.Prm</v>
      </c>
      <c r="V4" s="12">
        <f>VLOOKUP(P1,Data!B2:O361,8,TRUE)</f>
        <v>44557</v>
      </c>
      <c r="W4" s="11" t="str">
        <f>VLOOKUP(P1,Data!B2:O361,9,TRUE)</f>
        <v>W3-A2/332.a/HK.05/II/2022</v>
      </c>
      <c r="X4" s="11">
        <f>VLOOKUP(P1,Data!B2:O361,10,TRUE)</f>
        <v>44594</v>
      </c>
      <c r="Y4" s="11" t="str">
        <f>VLOOKUP(P1,Data!B2:O361,11,TRUE)</f>
        <v>Elif Farnum Juita binti Lukman Piter Tanjung</v>
      </c>
      <c r="Z4" s="11" t="str">
        <f>VLOOKUP(P1,Data!B2:O361,12,TRUE)</f>
        <v>Korong Toko Duku, Nagari Bisati Sungai Sariak, Kec. VII Koto, Kab. Padang Pariaman.</v>
      </c>
      <c r="AA4" s="11" t="str">
        <f>VLOOKUP(P1,Data!B2:O361,13,TRUE)</f>
        <v>Naswardi bin Ali Munir</v>
      </c>
      <c r="AB4" s="11" t="str">
        <f>VLOOKUP(P1,Data!B2:O361,14,TRUE)</f>
        <v>Tandikek Korong Kampung Tanjuang, Nagari Campago, Kecamatan V Koto Kampung Dalam, Kabupaten Padang Pariaman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0" t="str">
        <f>"Penerimaan dan Registrasi Perkara Banding Nomor  "&amp;R4</f>
        <v>Penerimaan dan Registrasi Perkara Banding Nomor  9/Pdt.G/2022/PTA.Pdg</v>
      </c>
      <c r="F6" s="50"/>
      <c r="G6" s="50"/>
      <c r="H6" s="50"/>
      <c r="I6" s="50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Pariaman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1" t="s">
        <v>295</v>
      </c>
      <c r="F14" s="51"/>
      <c r="G14" s="51"/>
      <c r="H14" s="51"/>
      <c r="I14" s="51"/>
      <c r="J14" s="51"/>
      <c r="K14" s="51"/>
      <c r="L14" s="51"/>
      <c r="M14" s="51"/>
    </row>
    <row r="16" spans="2:28" x14ac:dyDescent="0.25">
      <c r="G16" s="4" t="str">
        <f>Y4&amp; " sebagai Pembanding"</f>
        <v>Elif Farnum Juita binti Lukman Piter Tanjung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>Naswardi bin Ali Munir sebagai Terbanding</v>
      </c>
    </row>
    <row r="22" spans="5:13" ht="100.5" customHeight="1" x14ac:dyDescent="0.25">
      <c r="E22" s="51" t="str">
        <f>"Terhadap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>Terhadap Putusan Pengadilan Agama Pariaman Nomor 939/Pdt.G/2021/PA.Prm tanggal 27 Desember 2021 yang Saudara kirimkan dengan surat pengantar Nomor  W3-A2/332.a/HK.05/II/2022 tanggal 02 Februari 2022 telah kami terima dan telah didaftarkan dalam Buku Register banding Pengadilan Tinggi Agama Padang, nomor 9/Pdt.G/2022/PTA.Pdg tanggal 07 Februari 2022</v>
      </c>
      <c r="F22" s="51"/>
      <c r="G22" s="51"/>
      <c r="H22" s="51"/>
      <c r="I22" s="51"/>
      <c r="J22" s="51"/>
      <c r="K22" s="51"/>
      <c r="L22" s="51"/>
      <c r="M22" s="51"/>
    </row>
    <row r="23" spans="5:13" ht="8.25" customHeight="1" x14ac:dyDescent="0.25"/>
    <row r="24" spans="5:13" x14ac:dyDescent="0.25">
      <c r="E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194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376</v>
      </c>
    </row>
    <row r="34" spans="2:15" x14ac:dyDescent="0.25">
      <c r="B34" s="2" t="s">
        <v>12</v>
      </c>
    </row>
    <row r="35" spans="2:15" x14ac:dyDescent="0.25">
      <c r="B35" s="6" t="str">
        <f>"1. "&amp;Y4</f>
        <v>1. Elif Farnum Juita binti Lukman Piter Tanjung</v>
      </c>
      <c r="C35" s="6"/>
    </row>
    <row r="36" spans="2:15" ht="36" customHeight="1" x14ac:dyDescent="0.25">
      <c r="C36" s="52" t="str">
        <f>"Tempat Tinggal di "&amp;Z4</f>
        <v>Tempat Tinggal di Korong Toko Duku, Nagari Bisati Sungai Sariak, Kec. VII Koto, Kab. Padang Pariaman.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2:15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5" x14ac:dyDescent="0.25">
      <c r="B38" s="8" t="str">
        <f>"2. "&amp;AA4</f>
        <v>2. Naswardi bin Ali Munir</v>
      </c>
      <c r="C38" s="3"/>
    </row>
    <row r="39" spans="2:15" ht="33" customHeight="1" x14ac:dyDescent="0.25">
      <c r="C39" s="51" t="str">
        <f>"Tempat tinggal di "&amp;AB4</f>
        <v>Tempat tinggal di Tandikek Korong Kampung Tanjuang, Nagari Campago, Kecamatan V Koto Kampung Dalam, Kabupaten Padang Pariaman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1" spans="2:15" x14ac:dyDescent="0.25">
      <c r="O41" s="2">
        <v>8116666602</v>
      </c>
    </row>
    <row r="45" spans="2:15" x14ac:dyDescent="0.25">
      <c r="K45" s="2">
        <v>5</v>
      </c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zoomScale="81" zoomScaleNormal="90" workbookViewId="0">
      <pane ySplit="2" topLeftCell="A30" activePane="bottomLeft" state="frozen"/>
      <selection pane="bottomLeft" activeCell="E45" sqref="E45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22.5703125" customWidth="1"/>
    <col min="9" max="9" width="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56" t="s">
        <v>13</v>
      </c>
      <c r="Q1" s="58" t="s">
        <v>112</v>
      </c>
      <c r="R1" s="58" t="s">
        <v>113</v>
      </c>
      <c r="S1" s="58" t="s">
        <v>114</v>
      </c>
      <c r="T1" s="58" t="s">
        <v>115</v>
      </c>
      <c r="U1" s="53" t="s">
        <v>116</v>
      </c>
      <c r="V1" s="54"/>
      <c r="W1" s="54"/>
      <c r="X1" s="55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48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57"/>
      <c r="Q2" s="59"/>
      <c r="R2" s="59"/>
      <c r="S2" s="59"/>
      <c r="T2" s="59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4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  <row r="27" spans="2:15" ht="45" x14ac:dyDescent="0.25">
      <c r="B27" s="38">
        <v>24</v>
      </c>
      <c r="C27" s="34" t="s">
        <v>279</v>
      </c>
      <c r="D27" s="35">
        <v>44474</v>
      </c>
      <c r="E27" s="24" t="s">
        <v>271</v>
      </c>
      <c r="F27" s="35">
        <v>44473</v>
      </c>
      <c r="G27" t="s">
        <v>272</v>
      </c>
      <c r="H27" t="s">
        <v>273</v>
      </c>
      <c r="I27" s="37">
        <v>44432</v>
      </c>
      <c r="J27" t="s">
        <v>274</v>
      </c>
      <c r="K27" s="35">
        <v>44469</v>
      </c>
      <c r="L27" t="s">
        <v>275</v>
      </c>
      <c r="M27" t="s">
        <v>277</v>
      </c>
      <c r="N27" t="s">
        <v>276</v>
      </c>
      <c r="O27" t="s">
        <v>278</v>
      </c>
    </row>
    <row r="28" spans="2:15" ht="45" x14ac:dyDescent="0.25">
      <c r="B28" s="38">
        <v>25</v>
      </c>
      <c r="C28" s="34" t="s">
        <v>293</v>
      </c>
      <c r="D28" s="35">
        <v>44516</v>
      </c>
      <c r="E28" s="24" t="s">
        <v>280</v>
      </c>
      <c r="F28" s="35">
        <v>44515</v>
      </c>
      <c r="G28" t="s">
        <v>272</v>
      </c>
      <c r="H28" t="s">
        <v>282</v>
      </c>
      <c r="J28" t="s">
        <v>284</v>
      </c>
      <c r="K28" s="35">
        <v>44509</v>
      </c>
      <c r="L28" t="s">
        <v>286</v>
      </c>
      <c r="M28" t="s">
        <v>290</v>
      </c>
      <c r="N28" t="s">
        <v>287</v>
      </c>
      <c r="O28" t="s">
        <v>290</v>
      </c>
    </row>
    <row r="29" spans="2:15" x14ac:dyDescent="0.25">
      <c r="B29" s="38">
        <v>26</v>
      </c>
      <c r="C29" s="41" t="s">
        <v>294</v>
      </c>
      <c r="D29" s="35">
        <v>44516</v>
      </c>
      <c r="E29" s="24" t="s">
        <v>281</v>
      </c>
      <c r="F29" s="35">
        <v>44515</v>
      </c>
      <c r="G29" t="s">
        <v>266</v>
      </c>
      <c r="H29" t="s">
        <v>283</v>
      </c>
      <c r="J29" t="s">
        <v>285</v>
      </c>
      <c r="K29" s="35">
        <v>44511</v>
      </c>
      <c r="L29" t="s">
        <v>288</v>
      </c>
      <c r="M29" t="s">
        <v>291</v>
      </c>
      <c r="N29" t="s">
        <v>289</v>
      </c>
      <c r="O29" t="s">
        <v>292</v>
      </c>
    </row>
    <row r="30" spans="2:15" x14ac:dyDescent="0.25">
      <c r="B30" s="38">
        <v>27</v>
      </c>
      <c r="C30" s="41" t="s">
        <v>310</v>
      </c>
      <c r="D30" s="35">
        <v>44537</v>
      </c>
      <c r="E30" s="24" t="s">
        <v>296</v>
      </c>
      <c r="F30" s="35">
        <v>44536</v>
      </c>
      <c r="G30" t="s">
        <v>75</v>
      </c>
      <c r="H30" t="s">
        <v>298</v>
      </c>
      <c r="I30" s="46">
        <v>44497</v>
      </c>
      <c r="J30" t="s">
        <v>305</v>
      </c>
      <c r="K30" s="35">
        <v>44531</v>
      </c>
      <c r="L30" t="s">
        <v>306</v>
      </c>
      <c r="M30" t="s">
        <v>308</v>
      </c>
      <c r="N30" t="s">
        <v>307</v>
      </c>
      <c r="O30" t="s">
        <v>309</v>
      </c>
    </row>
    <row r="31" spans="2:15" x14ac:dyDescent="0.25">
      <c r="B31" s="38">
        <v>28</v>
      </c>
      <c r="C31" s="41" t="s">
        <v>311</v>
      </c>
      <c r="D31" s="35">
        <v>44537</v>
      </c>
      <c r="E31" s="24" t="s">
        <v>297</v>
      </c>
      <c r="F31" s="35">
        <v>44536</v>
      </c>
      <c r="G31" t="s">
        <v>65</v>
      </c>
      <c r="H31" t="s">
        <v>299</v>
      </c>
      <c r="I31" s="37">
        <v>44496</v>
      </c>
      <c r="J31" t="s">
        <v>300</v>
      </c>
      <c r="K31" s="35">
        <v>44532</v>
      </c>
      <c r="L31" t="s">
        <v>301</v>
      </c>
      <c r="M31" t="s">
        <v>304</v>
      </c>
      <c r="N31" t="s">
        <v>302</v>
      </c>
      <c r="O31" t="s">
        <v>303</v>
      </c>
    </row>
    <row r="32" spans="2:15" x14ac:dyDescent="0.25">
      <c r="B32" s="38">
        <v>29</v>
      </c>
      <c r="C32" s="41" t="s">
        <v>319</v>
      </c>
      <c r="D32" s="35">
        <v>44539</v>
      </c>
      <c r="E32" s="24" t="s">
        <v>312</v>
      </c>
      <c r="F32" s="35">
        <v>44538</v>
      </c>
      <c r="G32" t="s">
        <v>72</v>
      </c>
      <c r="H32" t="s">
        <v>313</v>
      </c>
      <c r="I32" s="35">
        <v>44509</v>
      </c>
      <c r="J32" t="s">
        <v>318</v>
      </c>
      <c r="K32" s="35">
        <v>44536</v>
      </c>
      <c r="L32" t="s">
        <v>314</v>
      </c>
      <c r="M32" t="s">
        <v>316</v>
      </c>
      <c r="N32" t="s">
        <v>315</v>
      </c>
      <c r="O32" t="s">
        <v>317</v>
      </c>
    </row>
    <row r="33" spans="2:15" x14ac:dyDescent="0.25">
      <c r="B33" s="38">
        <v>30</v>
      </c>
      <c r="C33" s="41" t="s">
        <v>334</v>
      </c>
      <c r="D33" s="35">
        <v>44551</v>
      </c>
      <c r="E33" s="24" t="s">
        <v>320</v>
      </c>
      <c r="F33" s="35">
        <v>44547</v>
      </c>
      <c r="G33" t="s">
        <v>58</v>
      </c>
      <c r="H33" t="s">
        <v>322</v>
      </c>
      <c r="I33" s="37">
        <v>44508</v>
      </c>
      <c r="J33" t="s">
        <v>333</v>
      </c>
      <c r="K33" s="37">
        <v>44544</v>
      </c>
      <c r="L33" t="s">
        <v>323</v>
      </c>
      <c r="M33" t="s">
        <v>326</v>
      </c>
      <c r="N33" t="s">
        <v>324</v>
      </c>
      <c r="O33" t="s">
        <v>325</v>
      </c>
    </row>
    <row r="34" spans="2:15" ht="90" x14ac:dyDescent="0.25">
      <c r="B34" s="38">
        <v>31</v>
      </c>
      <c r="C34" s="34" t="s">
        <v>335</v>
      </c>
      <c r="D34" s="35">
        <v>44551</v>
      </c>
      <c r="E34" s="24" t="s">
        <v>321</v>
      </c>
      <c r="F34" s="35">
        <v>44550</v>
      </c>
      <c r="G34" t="s">
        <v>58</v>
      </c>
      <c r="H34" t="s">
        <v>331</v>
      </c>
      <c r="I34" s="37">
        <v>44524</v>
      </c>
      <c r="J34" t="s">
        <v>332</v>
      </c>
      <c r="K34" s="37">
        <v>44544</v>
      </c>
      <c r="L34" t="s">
        <v>328</v>
      </c>
      <c r="M34" t="s">
        <v>327</v>
      </c>
      <c r="N34" t="s">
        <v>329</v>
      </c>
      <c r="O34" t="s">
        <v>330</v>
      </c>
    </row>
    <row r="35" spans="2:15" x14ac:dyDescent="0.25">
      <c r="B35" s="38">
        <v>32</v>
      </c>
      <c r="C35" s="41" t="s">
        <v>343</v>
      </c>
      <c r="D35" s="35">
        <v>44575</v>
      </c>
      <c r="E35" s="38" t="s">
        <v>336</v>
      </c>
      <c r="F35" s="35">
        <v>44574</v>
      </c>
      <c r="G35" t="s">
        <v>27</v>
      </c>
      <c r="H35" t="s">
        <v>337</v>
      </c>
      <c r="I35" s="37">
        <v>44529</v>
      </c>
      <c r="J35" t="s">
        <v>338</v>
      </c>
      <c r="K35" s="37">
        <v>44572</v>
      </c>
      <c r="L35" t="s">
        <v>339</v>
      </c>
      <c r="M35" s="37" t="s">
        <v>341</v>
      </c>
      <c r="N35" t="s">
        <v>340</v>
      </c>
      <c r="O35" s="37" t="s">
        <v>342</v>
      </c>
    </row>
    <row r="36" spans="2:15" x14ac:dyDescent="0.25">
      <c r="B36" s="38">
        <v>33</v>
      </c>
      <c r="C36" s="41" t="s">
        <v>351</v>
      </c>
      <c r="D36" s="35">
        <v>44578</v>
      </c>
      <c r="E36" s="38" t="s">
        <v>344</v>
      </c>
      <c r="F36" s="35">
        <v>44578</v>
      </c>
      <c r="G36" t="s">
        <v>27</v>
      </c>
      <c r="H36" t="s">
        <v>345</v>
      </c>
      <c r="I36" s="47">
        <v>44532</v>
      </c>
      <c r="J36" t="s">
        <v>346</v>
      </c>
      <c r="K36" s="35">
        <v>44574</v>
      </c>
      <c r="L36" t="s">
        <v>347</v>
      </c>
      <c r="M36" t="s">
        <v>350</v>
      </c>
      <c r="N36" t="s">
        <v>348</v>
      </c>
      <c r="O36" t="s">
        <v>349</v>
      </c>
    </row>
    <row r="37" spans="2:15" x14ac:dyDescent="0.25">
      <c r="B37" s="38">
        <v>34</v>
      </c>
      <c r="C37" s="41" t="s">
        <v>359</v>
      </c>
      <c r="D37" s="35">
        <v>44580</v>
      </c>
      <c r="E37" s="38" t="s">
        <v>352</v>
      </c>
      <c r="F37" s="35">
        <v>44580</v>
      </c>
      <c r="G37" t="s">
        <v>72</v>
      </c>
      <c r="H37" t="s">
        <v>353</v>
      </c>
      <c r="I37" s="49">
        <v>44552</v>
      </c>
      <c r="J37" t="s">
        <v>354</v>
      </c>
      <c r="K37" s="35">
        <v>44579</v>
      </c>
      <c r="L37" t="s">
        <v>356</v>
      </c>
      <c r="M37" t="s">
        <v>358</v>
      </c>
      <c r="N37" t="s">
        <v>355</v>
      </c>
      <c r="O37" t="s">
        <v>357</v>
      </c>
    </row>
    <row r="38" spans="2:15" x14ac:dyDescent="0.25">
      <c r="B38" s="38">
        <v>35</v>
      </c>
      <c r="D38" s="35">
        <v>44594</v>
      </c>
      <c r="E38" s="38" t="s">
        <v>360</v>
      </c>
      <c r="F38" s="35">
        <v>44594</v>
      </c>
      <c r="G38" t="s">
        <v>51</v>
      </c>
    </row>
    <row r="39" spans="2:15" x14ac:dyDescent="0.25">
      <c r="B39" s="38">
        <v>36</v>
      </c>
      <c r="D39" s="35">
        <v>44594</v>
      </c>
      <c r="E39" s="38" t="s">
        <v>361</v>
      </c>
      <c r="F39" s="35">
        <v>44594</v>
      </c>
      <c r="G39" t="s">
        <v>72</v>
      </c>
      <c r="H39" t="s">
        <v>362</v>
      </c>
      <c r="I39" s="37">
        <v>44557</v>
      </c>
      <c r="J39" t="s">
        <v>363</v>
      </c>
      <c r="K39" s="37">
        <v>44592</v>
      </c>
      <c r="L39" t="s">
        <v>365</v>
      </c>
      <c r="M39" s="37" t="s">
        <v>366</v>
      </c>
      <c r="N39" t="s">
        <v>364</v>
      </c>
      <c r="O39" s="37" t="s">
        <v>367</v>
      </c>
    </row>
    <row r="40" spans="2:15" x14ac:dyDescent="0.25">
      <c r="B40" s="38">
        <v>37</v>
      </c>
      <c r="C40" s="60" t="s">
        <v>375</v>
      </c>
      <c r="D40" s="35">
        <v>44596</v>
      </c>
      <c r="E40" s="38" t="s">
        <v>368</v>
      </c>
      <c r="F40" s="35">
        <v>44596</v>
      </c>
      <c r="G40" t="s">
        <v>266</v>
      </c>
      <c r="H40" t="s">
        <v>369</v>
      </c>
      <c r="I40" s="37">
        <v>44557</v>
      </c>
      <c r="J40" t="s">
        <v>370</v>
      </c>
      <c r="K40" s="35">
        <v>44594</v>
      </c>
      <c r="L40" t="s">
        <v>371</v>
      </c>
      <c r="M40" t="s">
        <v>373</v>
      </c>
      <c r="N40" t="s">
        <v>372</v>
      </c>
      <c r="O40" t="s">
        <v>374</v>
      </c>
    </row>
    <row r="41" spans="2:15" x14ac:dyDescent="0.25">
      <c r="B41" s="38">
        <v>38</v>
      </c>
      <c r="C41" t="s">
        <v>392</v>
      </c>
      <c r="D41" s="35">
        <v>44599</v>
      </c>
      <c r="E41" s="38" t="s">
        <v>377</v>
      </c>
      <c r="F41" s="35">
        <v>44599</v>
      </c>
      <c r="G41" t="s">
        <v>266</v>
      </c>
      <c r="H41" t="s">
        <v>380</v>
      </c>
      <c r="I41" s="37">
        <v>44558</v>
      </c>
      <c r="J41" t="s">
        <v>381</v>
      </c>
      <c r="K41" s="35">
        <v>44594</v>
      </c>
      <c r="L41" t="s">
        <v>382</v>
      </c>
      <c r="M41" t="s">
        <v>388</v>
      </c>
      <c r="N41" t="s">
        <v>383</v>
      </c>
      <c r="O41" t="s">
        <v>389</v>
      </c>
    </row>
    <row r="42" spans="2:15" x14ac:dyDescent="0.25">
      <c r="B42" s="38">
        <v>39</v>
      </c>
      <c r="C42" t="s">
        <v>393</v>
      </c>
      <c r="D42" s="35">
        <v>44599</v>
      </c>
      <c r="E42" s="38" t="s">
        <v>378</v>
      </c>
      <c r="F42" s="35">
        <v>44599</v>
      </c>
      <c r="G42" t="s">
        <v>379</v>
      </c>
      <c r="H42" t="s">
        <v>384</v>
      </c>
      <c r="I42" s="37">
        <v>44557</v>
      </c>
      <c r="J42" t="s">
        <v>385</v>
      </c>
      <c r="K42" s="35">
        <v>44594</v>
      </c>
      <c r="L42" t="s">
        <v>386</v>
      </c>
      <c r="M42" t="s">
        <v>390</v>
      </c>
      <c r="N42" t="s">
        <v>387</v>
      </c>
      <c r="O42" t="s">
        <v>391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2022-02-07T09:28:16Z</cp:lastPrinted>
  <dcterms:created xsi:type="dcterms:W3CDTF">2021-01-13T04:28:21Z</dcterms:created>
  <dcterms:modified xsi:type="dcterms:W3CDTF">2022-02-08T01:32:11Z</dcterms:modified>
</cp:coreProperties>
</file>