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<sst xmlns="http://schemas.openxmlformats.org/spreadsheetml/2006/main" count="554" uniqueCount="403">
  <si>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</si>
  <si>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</si>
  <si>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</si>
  <si>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</si>
  <si>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</si>
  <si>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</si>
  <si>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</si>
  <si>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</si>
  <si>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</si>
  <si>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</si>
  <si>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</si>
  <si>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</si>
  <si>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</si>
  <si>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</si>
  <si>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</si>
  <si>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</si>
  <si>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</si>
  <si>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</si>
  <si>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</si>
  <si>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</si>
  <si>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</si>
  <si>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</si>
  <si>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</si>
  <si>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</si>
  <si>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</si>
  <si>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</si>
  <si>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</si>
  <si>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</si>
  <si>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</si>
  <si>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</si>
  <si>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</si>
  <si>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</si>
  <si>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</si>
  <si>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</si>
  <si>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</si>
  <si>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</si>
  <si>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</si>
  <si>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</si>
  <si>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</si>
  <si>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</si>
  <si>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</si>
  <si>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</si>
  <si>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</si>
  <si>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</si>
  <si>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</si>
  <si>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</si>
  <si>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</si>
  <si>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</si>
  <si>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</si>
  <si>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</si>
  <si>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</si>
  <si>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</si>
  <si>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</si>
  <si>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</si>
  <si>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</si>
  <si>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</si>
  <si>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</si>
  <si>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</si>
  <si>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</si>
  <si>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</si>
  <si>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</si>
  <si>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</si>
  <si>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</si>
  <si>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</si>
  <si>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</si>
  <si>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</si>
  <si>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</si>
  <si>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</si>
  <si>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</si>
  <si>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</si>
  <si>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</si>
  <si>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</si>
  <si>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</si>
  <si>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</si>
  <si>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</si>
  <si>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</si>
  <si>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</si>
  <si>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</si>
  <si>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</si>
  <si>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</si>
  <si>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</si>
  <si>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</si>
  <si>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</si>
  <si>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</si>
  <si>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</si>
  <si>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</si>
  <si>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</si>
  <si>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</si>
  <si>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</si>
  <si>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</si>
  <si>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</si>
  <si>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</si>
  <si>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</si>
  <si>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</si>
  <si>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</si>
  <si>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</si>
  <si>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</si>
  <si>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</si>
  <si>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</si>
  <si>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</si>
  <si>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</si>
  <si>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</si>
  <si>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</si>
  <si>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</si>
  <si>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</si>
  <si>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</si>
  <si>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</si>
  <si>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</si>
  <si>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</si>
  <si>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</si>
  <si>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</si>
  <si>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</si>
  <si>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</si>
  <si>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</si>
  <si>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</si>
  <si>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</si>
  <si>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</si>
  <si>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</si>
  <si>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</si>
  <si>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</si>
  <si>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</si>
  <si>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</si>
  <si>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</si>
  <si>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</si>
  <si>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</si>
  <si>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</si>
  <si>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</si>
  <si>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</si>
  <si>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</si>
  <si>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</si>
  <si>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</si>
  <si>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</si>
  <si>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</si>
  <si>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</si>
  <si>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</si>
  <si>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</si>
  <si>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</si>
  <si>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</si>
  <si>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</si>
  <si>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</si>
  <si>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</si>
  <si>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</si>
  <si>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</si>
  <si>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</si>
  <si>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</si>
  <si>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</si>
  <si>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</si>
  <si>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</si>
  <si>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</si>
  <si>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</si>
  <si>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</si>
  <si>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</si>
  <si>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</si>
  <si>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</si>
  <si>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</si>
  <si>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</si>
  <si>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</si>
  <si>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</si>
  <si>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</si>
  <si>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</si>
  <si>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</si>
  <si>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</si>
  <si>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</si>
  <si>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</si>
  <si>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</si>
  <si>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</si>
  <si>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</si>
  <si>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</si>
  <si>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</si>
  <si>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</si>
  <si>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</si>
  <si>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</si>
  <si>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</si>
  <si>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</si>
  <si>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</si>
  <si>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</si>
  <si>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</si>
  <si>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</si>
  <si>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</si>
  <si>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</si>
  <si>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</si>
  <si>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</si>
  <si>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</si>
  <si>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</si>
  <si>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</si>
  <si>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</si>
  <si>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</si>
  <si>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</si>
  <si>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</si>
  <si>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</si>
  <si>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</si>
  <si>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</si>
  <si>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</si>
  <si>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</si>
  <si>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</si>
  <si>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</si>
  <si>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</si>
  <si>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</si>
  <si>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</si>
  <si>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</si>
  <si>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</si>
  <si>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</si>
  <si>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</si>
  <si>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</si>
  <si>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</si>
  <si>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</si>
  <si>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</si>
  <si>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</si>
  <si>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</si>
  <si>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</si>
  <si>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</si>
  <si>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</si>
  <si>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</si>
  <si>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</si>
  <si>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</si>
  <si>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</si>
  <si>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</si>
  <si>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</si>
  <si>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</si>
  <si>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</si>
  <si>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</si>
  <si>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</si>
  <si>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</si>
  <si>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</si>
  <si>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</si>
  <si>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</si>
  <si>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</si>
  <si>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</si>
  <si>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</si>
  <si>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</si>
  <si>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</si>
  <si>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</si>
  <si>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</si>
  <si>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</si>
  <si>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</si>
  <si>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</si>
  <si>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</si>
  <si>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</si>
  <si>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</si>
  <si>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</si>
  <si>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</si>
  <si>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</si>
  <si>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</si>
  <si>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</si>
  <si>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</si>
  <si>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</si>
  <si>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</si>
  <si>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</si>
  <si>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</si>
  <si>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</si>
  <si>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</si>
  <si>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</si>
  <si>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</si>
  <si>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</si>
  <si>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</si>
  <si>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</si>
  <si>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</si>
  <si>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</si>
  <si>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</si>
  <si>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</si>
  <si>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</si>
  <si>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</si>
  <si>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</si>
  <si>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</si>
  <si>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</si>
  <si>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</si>
  <si>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</si>
  <si>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</si>
  <si>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</si>
  <si>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</si>
  <si>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</si>
  <si>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</si>
  <si>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</si>
  <si>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</si>
  <si>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</si>
  <si>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</si>
  <si>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</si>
  <si>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</si>
  <si>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</si>
  <si>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</si>
  <si>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</si>
  <si>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</si>
  <si>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</si>
  <si>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</si>
  <si>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</si>
  <si>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</si>
  <si>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</si>
  <si>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</si>
  <si>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</si>
  <si>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</si>
  <si>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</si>
  <si>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</si>
  <si>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</si>
  <si>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</si>
  <si>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</si>
  <si>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</si>
  <si>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</si>
  <si>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</si>
  <si>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</si>
  <si>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</si>
  <si>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</si>
  <si>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</si>
  <si>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</si>
  <si>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</si>
  <si>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</si>
  <si>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</si>
  <si>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</si>
  <si>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</si>
  <si>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</si>
  <si>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</si>
  <si>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</si>
  <si>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</si>
  <si>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</si>
  <si>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</si>
  <si>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</si>
  <si>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</si>
  <si>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</si>
  <si>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</si>
  <si>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</si>
  <si>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</si>
  <si>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</si>
  <si>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</si>
  <si>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</si>
  <si>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</si>
  <si>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</si>
  <si>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</si>
  <si>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</si>
  <si>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</si>
  <si>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</si>
  <si>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</si>
  <si>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</si>
  <si>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</si>
  <si>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</si>
  <si>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</si>
  <si>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</si>
  <si>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</si>
  <si>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</si>
  <si>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</si>
  <si>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</si>
  <si>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</si>
  <si>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</si>
  <si>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</si>
  <si>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</si>
  <si>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</si>
  <si>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</si>
  <si>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</si>
  <si>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</si>
  <si>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</si>
  <si>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</si>
  <si>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</si>
  <si>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</si>
  <si>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</si>
  <si>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</si>
  <si>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</si>
  <si>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</si>
  <si>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</si>
  <si>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</si>
  <si>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</si>
  <si>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</si>
  <si>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</si>
  <si>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</si>
  <si>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</si>
  <si>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</si>
  <si>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</si>
  <si>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</si>
  <si>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</si>
  <si>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</si>
  <si>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</si>
  <si>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</si>
  <si>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</si>
  <si>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</si>
  <si>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</si>
  <si>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</si>
  <si>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</si>
  <si>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</si>
  <si>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</si>
  <si>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</si>
  <si>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</si>
  <si>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</si>
  <si>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</si>
  <si>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</si>
  <si>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</si>
  <si>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</si>
  <si>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</si>
  <si>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</si>
  <si>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</si>
  <si>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</si>
  <si>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</si>
  <si>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</si>
  <si>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</si>
  <si>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</si>
  <si>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</si>
  <si>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</si>
  <si>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</si>
  <si>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</si>
  <si>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</si>
  <si>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</si>
  <si>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</si>
  <si>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</si>
  <si>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</si>
  <si>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</si>
  <si>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</si>
  <si>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Drs. Abd. Khalik,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</si>
</sst>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1" t="s">
        <v>267</v>
      </c>
      <c r="F6" s="51"/>
      <c r="G6" s="51"/>
      <c r="H6" s="51"/>
      <c r="I6" s="51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52" t="s">
        <v>254</v>
      </c>
      <c r="F29" s="52"/>
      <c r="G29" s="52"/>
      <c r="H29" s="52"/>
      <c r="I29" s="52"/>
      <c r="J29" s="52"/>
      <c r="K29" s="52"/>
      <c r="L29" s="52"/>
      <c r="M29" s="52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53" t="s">
        <v>252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52" t="s">
        <v>250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52" t="s">
        <v>248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52" t="s">
        <v>246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x14ac:dyDescent="0.25">
      <c r="B53" s="45" t="s">
        <v>245</v>
      </c>
      <c r="C53" s="6"/>
    </row>
    <row r="54" spans="2:13" ht="32.25" customHeight="1" x14ac:dyDescent="0.25">
      <c r="C54" s="52" t="s">
        <v>244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52" t="s">
        <v>242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x14ac:dyDescent="0.25">
      <c r="B57" s="8" t="s">
        <v>241</v>
      </c>
      <c r="C57" s="3"/>
    </row>
    <row r="58" spans="2:13" ht="48.75" customHeight="1" x14ac:dyDescent="0.25">
      <c r="C58" s="52" t="s">
        <v>240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52" t="s">
        <v>238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x14ac:dyDescent="0.25">
      <c r="B61" s="42" t="s">
        <v>237</v>
      </c>
      <c r="C61" s="3"/>
    </row>
    <row r="62" spans="2:13" ht="48.75" customHeight="1" x14ac:dyDescent="0.25">
      <c r="C62" s="52" t="s">
        <v>236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x14ac:dyDescent="0.25">
      <c r="B63" s="42" t="s">
        <v>235</v>
      </c>
      <c r="C63" s="3"/>
    </row>
    <row r="64" spans="2:13" ht="55.5" customHeight="1" x14ac:dyDescent="0.25">
      <c r="C64" s="52" t="s">
        <v>234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x14ac:dyDescent="0.25">
      <c r="B65" s="42" t="s">
        <v>233</v>
      </c>
      <c r="C65" s="3"/>
    </row>
    <row r="66" spans="2:13" ht="48.75" customHeight="1" x14ac:dyDescent="0.25">
      <c r="C66" s="52" t="s">
        <v>232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1" t="s">
        <v>196</v>
      </c>
      <c r="F6" s="51"/>
      <c r="G6" s="51"/>
      <c r="H6" s="51"/>
      <c r="I6" s="51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2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2"/>
      <c r="G24" s="52"/>
      <c r="H24" s="52"/>
      <c r="I24" s="52"/>
      <c r="J24" s="52"/>
      <c r="K24" s="52"/>
      <c r="L24" s="52"/>
      <c r="M24" s="52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3" t="s">
        <v>209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2" t="s">
        <v>210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2" t="s">
        <v>211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2" t="s">
        <v>212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zoomScale="85" zoomScaleNormal="100" zoomScaleSheetLayoutView="85" workbookViewId="0">
      <selection activeCell="P5" sqref="P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40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W3-A/0558/HK.05/II/2022 </v>
      </c>
      <c r="M4" s="25" t="str">
        <f>"Padang,  "&amp;TEXT(Q4,"dd Mmmm yyyy")</f>
        <v>Padang,  15 Februari 2022</v>
      </c>
      <c r="O4" s="11">
        <f>VLOOKUP(P1,Data!B2:O361,1,TRUE)</f>
        <v>40</v>
      </c>
      <c r="P4" s="11" t="str">
        <f>VLOOKUP(P1,Data!B2:O361,2,TRUE)</f>
        <v xml:space="preserve">W3-A/0558/HK.05/II/2022 </v>
      </c>
      <c r="Q4" s="12">
        <f>VLOOKUP(P1,Data!B2:O361,3,TRUE)</f>
        <v>44607</v>
      </c>
      <c r="R4" s="13" t="str">
        <f>VLOOKUP(P1,Data!B2:O361,4,TRUE)</f>
        <v>10/Pdt.G/2022/PTA.Pdg</v>
      </c>
      <c r="S4" s="14">
        <f>VLOOKUP(P1,Data!B2:O361,5,TRUE)</f>
        <v>44607</v>
      </c>
      <c r="T4" s="11" t="str">
        <f>VLOOKUP(P1,Data!B2:O361,6,TRUE)</f>
        <v>Muara Labuh</v>
      </c>
      <c r="U4" s="15" t="str">
        <f>VLOOKUP(P1,Data!B2:O361,7,TRUE)</f>
        <v>251/Pdt.G/2021/PA.ML</v>
      </c>
      <c r="V4" s="12">
        <f>VLOOKUP(P1,Data!B2:O361,8,TRUE)</f>
        <v>44567</v>
      </c>
      <c r="W4" s="11" t="str">
        <f>VLOOKUP(P1,Data!B2:O361,9,TRUE)</f>
        <v>W3-A9/301/HK.05/II/2022</v>
      </c>
      <c r="X4" s="11">
        <f>VLOOKUP(P1,Data!B2:O361,10,TRUE)</f>
        <v>44603</v>
      </c>
      <c r="Y4" s="11" t="str">
        <f>VLOOKUP(P1,Data!B2:O361,11,TRUE)</f>
        <v>HARLIYUS MAZERI BINTI BAHARUDIN</v>
      </c>
      <c r="Z4" s="11" t="str">
        <f>VLOOKUP(P1,Data!B2:O361,12,TRUE)</f>
        <v>Jorong Sungai Padi Nagari Lubuk Gadang, Kecamatan Sangir, Kabupaten Solok Selatan.</v>
      </c>
      <c r="AA4" s="11" t="str">
        <f>VLOOKUP(P1,Data!B2:O361,13,TRUE)</f>
        <v>MUSLIM MUIS BIN MUIS</v>
      </c>
      <c r="AB4" s="11" t="str">
        <f>VLOOKUP(P1,Data!B2:O361,14,TRUE)</f>
        <v>Sungai Padi Nagari Lubuk Gadang, Kecamatan Sangir, Kabupaten Solok Selatan.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1" t="str">
        <f>"Penerimaan dan Registrasi Perkara Banding Nomor  "&amp;R4</f>
        <v>Penerimaan dan Registrasi Perkara Banding Nomor  10/Pdt.G/2022/PTA.Pdg</v>
      </c>
      <c r="F6" s="51"/>
      <c r="G6" s="51"/>
      <c r="H6" s="51"/>
      <c r="I6" s="51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Muara Labuh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295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tr">
        <f>Y4&amp; " sebagai Pembanding"</f>
        <v>HARLIYUS MAZERI BINTI BAHARUDIN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MUSLIM MUIS BIN MUIS sebagai Terbanding</v>
      </c>
    </row>
    <row r="22" spans="5:13" ht="100.5" customHeight="1" x14ac:dyDescent="0.25">
      <c r="E22" s="52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Muara Labuh Nomor 251/Pdt.G/2021/PA.ML tanggal 06 Januari 2022 yang Saudara kirimkan dengan surat pengantar Nomor  W3-A9/301/HK.05/II/2022 tanggal 11 Februari 2022 telah kami terima dan telah didaftarkan dalam Buku Register banding Pengadilan Tinggi Agama Padang, nomor 10/Pdt.G/2022/PTA.Pdg tanggal 15 Februari 2022</v>
      </c>
      <c r="F22" s="52"/>
      <c r="G22" s="52"/>
      <c r="H22" s="52"/>
      <c r="I22" s="52"/>
      <c r="J22" s="52"/>
      <c r="K22" s="52"/>
      <c r="L22" s="52"/>
      <c r="M22" s="52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402</v>
      </c>
    </row>
    <row r="34" spans="2:15" x14ac:dyDescent="0.25">
      <c r="B34" s="2" t="s">
        <v>12</v>
      </c>
    </row>
    <row r="35" spans="2:15" x14ac:dyDescent="0.25">
      <c r="B35" s="6" t="str">
        <f>"1. "&amp;Y4</f>
        <v>1. HARLIYUS MAZERI BINTI BAHARUDIN</v>
      </c>
      <c r="C35" s="6"/>
    </row>
    <row r="36" spans="2:15" ht="36" customHeight="1" x14ac:dyDescent="0.25">
      <c r="C36" s="53" t="str">
        <f>"Tempat Tinggal di "&amp;Z4</f>
        <v>Tempat Tinggal di Jorong Sungai Padi Nagari Lubuk Gadang, Kecamatan Sangir, Kabupaten Solok Selatan.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MUSLIM MUIS BIN MUIS</v>
      </c>
      <c r="C38" s="3"/>
    </row>
    <row r="39" spans="2:15" ht="33" customHeight="1" x14ac:dyDescent="0.25">
      <c r="C39" s="52" t="str">
        <f>"Tempat tinggal di "&amp;AB4</f>
        <v>Tempat tinggal di Sungai Padi Nagari Lubuk Gadang, Kecamatan Sangir, Kabupaten Solok Selatan.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81" zoomScaleNormal="90" workbookViewId="0">
      <pane ySplit="2" topLeftCell="A30" activePane="bottomLeft" state="frozen"/>
      <selection pane="bottomLeft" activeCell="B30" sqref="B30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7" t="s">
        <v>13</v>
      </c>
      <c r="Q1" s="59" t="s">
        <v>112</v>
      </c>
      <c r="R1" s="59" t="s">
        <v>113</v>
      </c>
      <c r="S1" s="59" t="s">
        <v>114</v>
      </c>
      <c r="T1" s="59" t="s">
        <v>115</v>
      </c>
      <c r="U1" s="54" t="s">
        <v>116</v>
      </c>
      <c r="V1" s="55"/>
      <c r="W1" s="55"/>
      <c r="X1" s="56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8"/>
      <c r="Q2" s="60"/>
      <c r="R2" s="60"/>
      <c r="S2" s="60"/>
      <c r="T2" s="60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  <row r="36" spans="2:15" x14ac:dyDescent="0.25">
      <c r="B36" s="38">
        <v>33</v>
      </c>
      <c r="C36" s="41" t="s">
        <v>351</v>
      </c>
      <c r="D36" s="35">
        <v>44578</v>
      </c>
      <c r="E36" s="38" t="s">
        <v>344</v>
      </c>
      <c r="F36" s="35">
        <v>44578</v>
      </c>
      <c r="G36" t="s">
        <v>27</v>
      </c>
      <c r="H36" t="s">
        <v>345</v>
      </c>
      <c r="I36" s="47">
        <v>44532</v>
      </c>
      <c r="J36" t="s">
        <v>346</v>
      </c>
      <c r="K36" s="35">
        <v>44574</v>
      </c>
      <c r="L36" t="s">
        <v>347</v>
      </c>
      <c r="M36" t="s">
        <v>350</v>
      </c>
      <c r="N36" t="s">
        <v>348</v>
      </c>
      <c r="O36" t="s">
        <v>349</v>
      </c>
    </row>
    <row r="37" spans="2:15" x14ac:dyDescent="0.25">
      <c r="B37" s="38">
        <v>34</v>
      </c>
      <c r="C37" s="41" t="s">
        <v>359</v>
      </c>
      <c r="D37" s="35">
        <v>44580</v>
      </c>
      <c r="E37" s="38" t="s">
        <v>352</v>
      </c>
      <c r="F37" s="35">
        <v>44580</v>
      </c>
      <c r="G37" t="s">
        <v>72</v>
      </c>
      <c r="H37" t="s">
        <v>353</v>
      </c>
      <c r="I37" s="49">
        <v>44552</v>
      </c>
      <c r="J37" t="s">
        <v>354</v>
      </c>
      <c r="K37" s="35">
        <v>44579</v>
      </c>
      <c r="L37" t="s">
        <v>356</v>
      </c>
      <c r="M37" t="s">
        <v>358</v>
      </c>
      <c r="N37" t="s">
        <v>355</v>
      </c>
      <c r="O37" t="s">
        <v>357</v>
      </c>
    </row>
    <row r="38" spans="2:15" x14ac:dyDescent="0.25">
      <c r="B38" s="38">
        <v>35</v>
      </c>
      <c r="D38" s="35">
        <v>44594</v>
      </c>
      <c r="E38" s="38" t="s">
        <v>360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361</v>
      </c>
      <c r="F39" s="35">
        <v>44594</v>
      </c>
      <c r="G39" t="s">
        <v>72</v>
      </c>
      <c r="H39" t="s">
        <v>362</v>
      </c>
      <c r="I39" s="37">
        <v>44557</v>
      </c>
      <c r="J39" t="s">
        <v>363</v>
      </c>
      <c r="K39" s="37">
        <v>44592</v>
      </c>
      <c r="L39" t="s">
        <v>365</v>
      </c>
      <c r="M39" s="37" t="s">
        <v>366</v>
      </c>
      <c r="N39" t="s">
        <v>364</v>
      </c>
      <c r="O39" s="37" t="s">
        <v>367</v>
      </c>
    </row>
    <row r="40" spans="2:15" x14ac:dyDescent="0.25">
      <c r="B40" s="38">
        <v>37</v>
      </c>
      <c r="C40" s="50" t="s">
        <v>375</v>
      </c>
      <c r="D40" s="35">
        <v>44596</v>
      </c>
      <c r="E40" s="38" t="s">
        <v>368</v>
      </c>
      <c r="F40" s="35">
        <v>44596</v>
      </c>
      <c r="G40" t="s">
        <v>266</v>
      </c>
      <c r="H40" t="s">
        <v>369</v>
      </c>
      <c r="I40" s="37">
        <v>44557</v>
      </c>
      <c r="J40" t="s">
        <v>370</v>
      </c>
      <c r="K40" s="35">
        <v>44594</v>
      </c>
      <c r="L40" t="s">
        <v>371</v>
      </c>
      <c r="M40" t="s">
        <v>373</v>
      </c>
      <c r="N40" t="s">
        <v>372</v>
      </c>
      <c r="O40" t="s">
        <v>374</v>
      </c>
    </row>
    <row r="41" spans="2:15" x14ac:dyDescent="0.25">
      <c r="B41" s="38">
        <v>38</v>
      </c>
      <c r="C41" t="s">
        <v>391</v>
      </c>
      <c r="D41" s="35">
        <v>44599</v>
      </c>
      <c r="E41" s="38" t="s">
        <v>376</v>
      </c>
      <c r="F41" s="35">
        <v>44599</v>
      </c>
      <c r="G41" t="s">
        <v>266</v>
      </c>
      <c r="H41" t="s">
        <v>379</v>
      </c>
      <c r="I41" s="37">
        <v>44558</v>
      </c>
      <c r="J41" t="s">
        <v>380</v>
      </c>
      <c r="K41" s="35">
        <v>44594</v>
      </c>
      <c r="L41" t="s">
        <v>381</v>
      </c>
      <c r="M41" t="s">
        <v>387</v>
      </c>
      <c r="N41" t="s">
        <v>382</v>
      </c>
      <c r="O41" t="s">
        <v>388</v>
      </c>
    </row>
    <row r="42" spans="2:15" x14ac:dyDescent="0.25">
      <c r="B42" s="38">
        <v>39</v>
      </c>
      <c r="C42" t="s">
        <v>392</v>
      </c>
      <c r="D42" s="35">
        <v>44599</v>
      </c>
      <c r="E42" s="38" t="s">
        <v>377</v>
      </c>
      <c r="F42" s="35">
        <v>44599</v>
      </c>
      <c r="G42" t="s">
        <v>378</v>
      </c>
      <c r="H42" t="s">
        <v>383</v>
      </c>
      <c r="I42" s="37">
        <v>44557</v>
      </c>
      <c r="J42" t="s">
        <v>384</v>
      </c>
      <c r="K42" s="35">
        <v>44594</v>
      </c>
      <c r="L42" t="s">
        <v>385</v>
      </c>
      <c r="M42" t="s">
        <v>389</v>
      </c>
      <c r="N42" t="s">
        <v>386</v>
      </c>
      <c r="O42" t="s">
        <v>390</v>
      </c>
    </row>
    <row r="43" spans="2:15" x14ac:dyDescent="0.25">
      <c r="B43" s="38">
        <v>40</v>
      </c>
      <c r="C43" t="s">
        <v>393</v>
      </c>
      <c r="D43" s="35">
        <v>44607</v>
      </c>
      <c r="E43" s="38" t="s">
        <v>394</v>
      </c>
      <c r="F43" s="35">
        <v>44607</v>
      </c>
      <c r="G43" t="s">
        <v>395</v>
      </c>
      <c r="H43" s="39" t="s">
        <v>396</v>
      </c>
      <c r="I43" s="37">
        <v>44567</v>
      </c>
      <c r="J43" t="s">
        <v>397</v>
      </c>
      <c r="K43" s="35">
        <v>44603</v>
      </c>
      <c r="L43" t="s">
        <v>398</v>
      </c>
      <c r="M43" t="s">
        <v>401</v>
      </c>
      <c r="N43" t="s">
        <v>399</v>
      </c>
      <c r="O43" t="s">
        <v>400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2022-02-16T04:32:47Z</cp:lastPrinted>
  <dcterms:created xsi:type="dcterms:W3CDTF">2021-01-13T04:28:21Z</dcterms:created>
  <dcterms:modified xsi:type="dcterms:W3CDTF">2022-02-17T02:20:35Z</dcterms:modified>
</cp:coreProperties>
</file>